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720" firstSheet="5" activeTab="5"/>
  </bookViews>
  <sheets>
    <sheet name="ГАЛОГЕНЫ" sheetId="1" r:id="rId1"/>
    <sheet name="КИСЛОРОД" sheetId="2" r:id="rId2"/>
    <sheet name=" АЗОТ" sheetId="3" r:id="rId3"/>
    <sheet name=" УГЛЕРОД" sheetId="4" r:id="rId4"/>
    <sheet name="ИТОГОВАЯ НЕМЕТАЛЛЫ" sheetId="5" r:id="rId5"/>
    <sheet name="Диаграммы" sheetId="6" r:id="rId6"/>
    <sheet name="ИТОГОВАЯ СТАТИСТИКА" sheetId="7" r:id="rId7"/>
    <sheet name="индивидуальная траектория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<sst xmlns="http://schemas.openxmlformats.org/spreadsheetml/2006/main" count="198" uniqueCount="28">
  <si>
    <t>№</t>
  </si>
  <si>
    <t>ФИО</t>
  </si>
  <si>
    <t>А1</t>
  </si>
  <si>
    <t>А2</t>
  </si>
  <si>
    <t>А3</t>
  </si>
  <si>
    <t>А4</t>
  </si>
  <si>
    <t>А5</t>
  </si>
  <si>
    <t>А6</t>
  </si>
  <si>
    <t>А8</t>
  </si>
  <si>
    <t>А9</t>
  </si>
  <si>
    <t>А10</t>
  </si>
  <si>
    <t>А7</t>
  </si>
  <si>
    <t>Б1</t>
  </si>
  <si>
    <t>Б2</t>
  </si>
  <si>
    <t>Б3</t>
  </si>
  <si>
    <t>Б4</t>
  </si>
  <si>
    <t>Б5</t>
  </si>
  <si>
    <t>ВСЕГО</t>
  </si>
  <si>
    <t>зачет</t>
  </si>
  <si>
    <t>оценка</t>
  </si>
  <si>
    <t>фио</t>
  </si>
  <si>
    <t>средний балл</t>
  </si>
  <si>
    <t>н</t>
  </si>
  <si>
    <t>азот</t>
  </si>
  <si>
    <t>углерод</t>
  </si>
  <si>
    <t xml:space="preserve">итоговая </t>
  </si>
  <si>
    <t>галогены</t>
  </si>
  <si>
    <t xml:space="preserve">кислород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</si>
</sst>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8">
    <font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25"/>
          <c:y val="0.15775"/>
          <c:w val="0.776"/>
          <c:h val="0.8037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СТАТИСТИКА'!$B$2</c:f>
              <c:strCache>
                <c:ptCount val="1"/>
                <c:pt idx="0">
                  <c:v>фио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СТАТИСТИКА'!$C$2:$G$2</c:f>
              <c:numCache>
                <c:ptCount val="5"/>
                <c:pt idx="0">
                  <c:v>2</c:v>
                </c:pt>
                <c:pt idx="1">
                  <c:v>14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8701906"/>
        <c:axId val="11208291"/>
      </c:line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8291"/>
        <c:crosses val="autoZero"/>
        <c:auto val="1"/>
        <c:lblOffset val="100"/>
        <c:tickLblSkip val="1"/>
        <c:noMultiLvlLbl val="0"/>
      </c:catAx>
      <c:valAx>
        <c:axId val="11208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1906"/>
        <c:crossesAt val="1"/>
        <c:crossBetween val="between"/>
        <c:dispUnits/>
      </c:valAx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25400">
          <a:solidFill>
            <a:srgbClr val="FF00FF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4885"/>
          <c:w val="0.18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58"/>
          <c:w val="0.8125"/>
          <c:h val="0.804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СТАТИСТИКА'!$B$11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СТАТИСТИКА'!$C$11:$G$11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5752652"/>
        <c:axId val="51773869"/>
      </c:lineChart>
      <c:catAx>
        <c:axId val="57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3869"/>
        <c:crosses val="autoZero"/>
        <c:auto val="1"/>
        <c:lblOffset val="100"/>
        <c:tickLblSkip val="1"/>
        <c:noMultiLvlLbl val="0"/>
      </c:catAx>
      <c:valAx>
        <c:axId val="51773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4925"/>
          <c:w val="0.14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"/>
          <c:y val="0.15725"/>
          <c:w val="0.804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траектория'!$C$2:$Q$2</c:f>
              <c:numCache>
                <c:ptCount val="15"/>
                <c:pt idx="0">
                  <c:v>0.8</c:v>
                </c:pt>
                <c:pt idx="1">
                  <c:v>0.6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1</c:v>
                </c:pt>
                <c:pt idx="11">
                  <c:v>1</c:v>
                </c:pt>
                <c:pt idx="12">
                  <c:v>0.5</c:v>
                </c:pt>
                <c:pt idx="13">
                  <c:v>0.5</c:v>
                </c:pt>
                <c:pt idx="14">
                  <c:v>0</c:v>
                </c:pt>
              </c:numCache>
            </c:numRef>
          </c:val>
        </c:ser>
        <c:axId val="63311638"/>
        <c:axId val="32933831"/>
      </c:barChart>
      <c:catAx>
        <c:axId val="63311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3831"/>
        <c:crosses val="autoZero"/>
        <c:auto val="1"/>
        <c:lblOffset val="100"/>
        <c:tickLblSkip val="1"/>
        <c:noMultiLvlLbl val="0"/>
      </c:catAx>
      <c:valAx>
        <c:axId val="32933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1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9075"/>
          <c:w val="0.151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"/>
          <c:y val="0.15675"/>
          <c:w val="0.8572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траектория'!$B$3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траектория'!$C$3:$Q$3</c:f>
              <c:numCache>
                <c:ptCount val="15"/>
                <c:pt idx="0">
                  <c:v>0.8</c:v>
                </c:pt>
                <c:pt idx="1">
                  <c:v>0.2</c:v>
                </c:pt>
                <c:pt idx="2">
                  <c:v>0.5</c:v>
                </c:pt>
                <c:pt idx="3">
                  <c:v>0.6666666666666666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0.75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969024"/>
        <c:axId val="50394625"/>
      </c:barChart>
      <c:catAx>
        <c:axId val="279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94625"/>
        <c:crosses val="autoZero"/>
        <c:auto val="1"/>
        <c:lblOffset val="100"/>
        <c:tickLblSkip val="1"/>
        <c:noMultiLvlLbl val="0"/>
      </c:catAx>
      <c:valAx>
        <c:axId val="50394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4925"/>
          <c:w val="0.098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8"/>
          <c:y val="0.157"/>
          <c:w val="0.853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траектория'!$B$4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траектория'!$C$4:$Q$4</c:f>
              <c:numCache>
                <c:ptCount val="15"/>
                <c:pt idx="0">
                  <c:v>0.6</c:v>
                </c:pt>
                <c:pt idx="1">
                  <c:v>0.6</c:v>
                </c:pt>
                <c:pt idx="2">
                  <c:v>0.6666666666666666</c:v>
                </c:pt>
                <c:pt idx="3">
                  <c:v>1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1</c:v>
                </c:pt>
                <c:pt idx="8">
                  <c:v>0.75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0898442"/>
        <c:axId val="55432795"/>
      </c:barChart>
      <c:catAx>
        <c:axId val="5089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32795"/>
        <c:crosses val="autoZero"/>
        <c:auto val="1"/>
        <c:lblOffset val="100"/>
        <c:tickLblSkip val="1"/>
        <c:noMultiLvlLbl val="0"/>
      </c:catAx>
      <c:valAx>
        <c:axId val="5543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8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4905"/>
          <c:w val="0.102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75"/>
          <c:y val="0.1565"/>
          <c:w val="0.858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траектория'!$B$5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траектория'!$C$5:$Q$5</c:f>
              <c:numCache>
                <c:ptCount val="15"/>
                <c:pt idx="0">
                  <c:v>0.8</c:v>
                </c:pt>
                <c:pt idx="1">
                  <c:v>0.6</c:v>
                </c:pt>
                <c:pt idx="2">
                  <c:v>0.5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1</c:v>
                </c:pt>
                <c:pt idx="6">
                  <c:v>0.6666666666666666</c:v>
                </c:pt>
                <c:pt idx="7">
                  <c:v>0.6666666666666666</c:v>
                </c:pt>
                <c:pt idx="8">
                  <c:v>0.3333333333333333</c:v>
                </c:pt>
                <c:pt idx="9">
                  <c:v>0.6666666666666666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133108"/>
        <c:axId val="60871381"/>
      </c:barChart>
      <c:catAx>
        <c:axId val="29133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1381"/>
        <c:crosses val="autoZero"/>
        <c:auto val="1"/>
        <c:lblOffset val="100"/>
        <c:tickLblSkip val="1"/>
        <c:noMultiLvlLbl val="0"/>
      </c:catAx>
      <c:valAx>
        <c:axId val="60871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33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4885"/>
          <c:w val="0.097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75"/>
          <c:y val="0.159"/>
          <c:w val="0.850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траектория'!$B$6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траектория'!$C$6:$Q$6</c:f>
              <c:numCache>
                <c:ptCount val="15"/>
                <c:pt idx="0">
                  <c:v>0.75</c:v>
                </c:pt>
                <c:pt idx="1">
                  <c:v>0.5</c:v>
                </c:pt>
                <c:pt idx="2">
                  <c:v>1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971518"/>
        <c:axId val="31634799"/>
      </c:barChart>
      <c:catAx>
        <c:axId val="1097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4799"/>
        <c:crosses val="autoZero"/>
        <c:auto val="1"/>
        <c:lblOffset val="100"/>
        <c:tickLblSkip val="1"/>
        <c:noMultiLvlLbl val="0"/>
      </c:catAx>
      <c:valAx>
        <c:axId val="31634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925"/>
          <c:w val="0.105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75"/>
          <c:y val="0.16075"/>
          <c:w val="0.84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траектория'!$B$7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траектория'!$C$7:$Q$7</c:f>
              <c:numCache>
                <c:ptCount val="15"/>
                <c:pt idx="0">
                  <c:v>0.4</c:v>
                </c:pt>
                <c:pt idx="1">
                  <c:v>0.4</c:v>
                </c:pt>
                <c:pt idx="2">
                  <c:v>0.6666666666666666</c:v>
                </c:pt>
                <c:pt idx="3">
                  <c:v>0.6666666666666666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6277736"/>
        <c:axId val="12281897"/>
      </c:barChart>
      <c:catAx>
        <c:axId val="16277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81897"/>
        <c:crosses val="autoZero"/>
        <c:auto val="1"/>
        <c:lblOffset val="100"/>
        <c:tickLblSkip val="1"/>
        <c:noMultiLvlLbl val="0"/>
      </c:catAx>
      <c:valAx>
        <c:axId val="12281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7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75"/>
          <c:y val="0.49025"/>
          <c:w val="0.111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75"/>
          <c:y val="0.156"/>
          <c:w val="0.813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траектория'!$B$8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траектория'!$C$8:$Q$8</c:f>
              <c:numCache>
                <c:ptCount val="15"/>
                <c:pt idx="0">
                  <c:v>0.6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0.5</c:v>
                </c:pt>
              </c:numCache>
            </c:numRef>
          </c:val>
        </c:ser>
        <c:axId val="43428210"/>
        <c:axId val="55309571"/>
      </c:barChart>
      <c:catAx>
        <c:axId val="434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571"/>
        <c:crosses val="autoZero"/>
        <c:auto val="1"/>
        <c:lblOffset val="100"/>
        <c:tickLblSkip val="1"/>
        <c:noMultiLvlLbl val="0"/>
      </c:catAx>
      <c:valAx>
        <c:axId val="5530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2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9075"/>
          <c:w val="0.142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5"/>
          <c:y val="0.15825"/>
          <c:w val="0.83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траектория'!$B$9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траектория'!$C$9:$Q$9</c:f>
              <c:numCache>
                <c:ptCount val="15"/>
                <c:pt idx="0">
                  <c:v>0.8</c:v>
                </c:pt>
                <c:pt idx="1">
                  <c:v>0.4</c:v>
                </c:pt>
                <c:pt idx="2">
                  <c:v>0.75</c:v>
                </c:pt>
                <c:pt idx="3">
                  <c:v>0.5</c:v>
                </c:pt>
                <c:pt idx="4">
                  <c:v>1</c:v>
                </c:pt>
                <c:pt idx="5">
                  <c:v>0.75</c:v>
                </c:pt>
                <c:pt idx="6">
                  <c:v>1</c:v>
                </c:pt>
                <c:pt idx="7">
                  <c:v>0.6666666666666666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024092"/>
        <c:axId val="50890237"/>
      </c:barChart>
      <c:catAx>
        <c:axId val="2802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0237"/>
        <c:crosses val="autoZero"/>
        <c:auto val="1"/>
        <c:lblOffset val="100"/>
        <c:tickLblSkip val="1"/>
        <c:noMultiLvlLbl val="0"/>
      </c:catAx>
      <c:valAx>
        <c:axId val="50890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4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49025"/>
          <c:w val="0.1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75"/>
          <c:y val="0.16025"/>
          <c:w val="0.833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траектория'!$B$10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траектория'!$C$10:$Q$10</c:f>
              <c:numCache>
                <c:ptCount val="15"/>
                <c:pt idx="0">
                  <c:v>0.75</c:v>
                </c:pt>
                <c:pt idx="1">
                  <c:v>0.25</c:v>
                </c:pt>
                <c:pt idx="2">
                  <c:v>0.6666666666666666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0.6666666666666666</c:v>
                </c:pt>
                <c:pt idx="7">
                  <c:v>0.6666666666666666</c:v>
                </c:pt>
                <c:pt idx="8">
                  <c:v>0.6666666666666666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5358950"/>
        <c:axId val="28468503"/>
      </c:barChart>
      <c:catAx>
        <c:axId val="553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503"/>
        <c:crosses val="autoZero"/>
        <c:auto val="1"/>
        <c:lblOffset val="100"/>
        <c:tickLblSkip val="1"/>
        <c:noMultiLvlLbl val="0"/>
      </c:catAx>
      <c:valAx>
        <c:axId val="28468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8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8825"/>
          <c:w val="0.122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25"/>
          <c:y val="0.15775"/>
          <c:w val="0.8275"/>
          <c:h val="0.8037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СТАТИСТИКА'!$B$3</c:f>
              <c:strCache>
                <c:ptCount val="1"/>
                <c:pt idx="0">
                  <c:v>фио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СТАТИСТИКА'!$C$3:$G$3</c:f>
              <c:numCache>
                <c:ptCount val="5"/>
                <c:pt idx="0">
                  <c:v>0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smooth val="0"/>
        </c:ser>
        <c:marker val="1"/>
        <c:axId val="33765756"/>
        <c:axId val="35456349"/>
      </c:line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6349"/>
        <c:crosses val="autoZero"/>
        <c:auto val="1"/>
        <c:lblOffset val="100"/>
        <c:tickLblSkip val="1"/>
        <c:noMultiLvlLbl val="0"/>
      </c:catAx>
      <c:valAx>
        <c:axId val="35456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5756"/>
        <c:crossesAt val="1"/>
        <c:crossBetween val="between"/>
        <c:dispUnits/>
      </c:valAx>
      <c:spPr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4885"/>
          <c:w val="0.12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5"/>
          <c:y val="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5"/>
          <c:y val="0.156"/>
          <c:w val="0.839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траектория'!$B$11</c:f>
              <c:strCache>
                <c:ptCount val="1"/>
                <c:pt idx="0">
                  <c:v>ФИО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'индивидуальная траектория'!$C$1:$Q$1</c:f>
              <c:strCache>
                <c:ptCount val="15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А7</c:v>
                </c:pt>
                <c:pt idx="7">
                  <c:v>А8</c:v>
                </c:pt>
                <c:pt idx="8">
                  <c:v>А9</c:v>
                </c:pt>
                <c:pt idx="9">
                  <c:v>А10</c:v>
                </c:pt>
                <c:pt idx="10">
                  <c:v>Б1</c:v>
                </c:pt>
                <c:pt idx="11">
                  <c:v>Б2</c:v>
                </c:pt>
                <c:pt idx="12">
                  <c:v>Б3</c:v>
                </c:pt>
                <c:pt idx="13">
                  <c:v>Б4</c:v>
                </c:pt>
                <c:pt idx="14">
                  <c:v>Б5</c:v>
                </c:pt>
              </c:strCache>
            </c:strRef>
          </c:cat>
          <c:val>
            <c:numRef>
              <c:f>'индивидуальная траектория'!$C$11:$Q$11</c:f>
              <c:numCache>
                <c:ptCount val="15"/>
                <c:pt idx="0">
                  <c:v>0.75</c:v>
                </c:pt>
                <c:pt idx="1">
                  <c:v>0.5</c:v>
                </c:pt>
                <c:pt idx="2">
                  <c:v>0.6666666666666666</c:v>
                </c:pt>
                <c:pt idx="3">
                  <c:v>0.6666666666666666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889936"/>
        <c:axId val="24247377"/>
      </c:barChart>
      <c:catAx>
        <c:axId val="5488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7377"/>
        <c:crosses val="autoZero"/>
        <c:auto val="1"/>
        <c:lblOffset val="100"/>
        <c:tickLblSkip val="1"/>
        <c:noMultiLvlLbl val="0"/>
      </c:catAx>
      <c:valAx>
        <c:axId val="24247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9075"/>
          <c:w val="0.118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25"/>
          <c:y val="0.15825"/>
          <c:w val="0.8245"/>
          <c:h val="0.8032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СТАТИСТИКА'!$B$4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СТАТИСТИКА'!$C$4:$G$4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smooth val="0"/>
        </c:ser>
        <c:marker val="1"/>
        <c:axId val="50671686"/>
        <c:axId val="53391991"/>
      </c:line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1991"/>
        <c:crosses val="autoZero"/>
        <c:auto val="1"/>
        <c:lblOffset val="100"/>
        <c:tickLblSkip val="1"/>
        <c:noMultiLvlLbl val="0"/>
      </c:catAx>
      <c:valAx>
        <c:axId val="53391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49025"/>
          <c:w val="0.13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25"/>
          <c:y val="0.159"/>
          <c:w val="0.8285"/>
          <c:h val="0.803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СТАТИСТИКА'!$B$5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СТАТИСТИКА'!$C$5:$G$5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10765872"/>
        <c:axId val="29783985"/>
      </c:line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3985"/>
        <c:crosses val="autoZero"/>
        <c:auto val="1"/>
        <c:lblOffset val="100"/>
        <c:tickLblSkip val="1"/>
        <c:noMultiLvlLbl val="0"/>
      </c:catAx>
      <c:valAx>
        <c:axId val="29783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65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4925"/>
          <c:w val="0.128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5975"/>
          <c:w val="0.82175"/>
          <c:h val="0.8022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СТАТИСТИКА'!$B$6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СТАТИСТИКА'!$C$6:$G$6</c:f>
              <c:numCach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marker val="1"/>
        <c:axId val="66729274"/>
        <c:axId val="63692555"/>
      </c:lineChart>
      <c:catAx>
        <c:axId val="6672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55"/>
        <c:crosses val="autoZero"/>
        <c:auto val="1"/>
        <c:lblOffset val="100"/>
        <c:tickLblSkip val="1"/>
        <c:noMultiLvlLbl val="0"/>
      </c:catAx>
      <c:valAx>
        <c:axId val="6369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2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905"/>
          <c:w val="0.13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57"/>
          <c:w val="0.815"/>
          <c:h val="0.8047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СТАТИСТИКА'!$B$7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СТАТИСТИКА'!$C$7:$G$7</c:f>
              <c:numCache>
                <c:ptCount val="5"/>
                <c:pt idx="0">
                  <c:v>1</c:v>
                </c:pt>
                <c:pt idx="1">
                  <c:v>13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smooth val="0"/>
        </c:ser>
        <c:marker val="1"/>
        <c:axId val="36362084"/>
        <c:axId val="58823301"/>
      </c:lineChart>
      <c:catAx>
        <c:axId val="3636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23301"/>
        <c:crosses val="autoZero"/>
        <c:auto val="1"/>
        <c:lblOffset val="100"/>
        <c:tickLblSkip val="1"/>
        <c:noMultiLvlLbl val="0"/>
      </c:catAx>
      <c:valAx>
        <c:axId val="58823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905"/>
          <c:w val="0.142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585"/>
          <c:w val="0.78525"/>
          <c:h val="0.8037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СТАТИСТИКА'!$B$8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СТАТИСТИКА'!$C$8:$G$8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smooth val="0"/>
        </c:ser>
        <c:marker val="1"/>
        <c:axId val="59647662"/>
        <c:axId val="67066911"/>
      </c:lineChart>
      <c:catAx>
        <c:axId val="5964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6911"/>
        <c:crosses val="autoZero"/>
        <c:auto val="1"/>
        <c:lblOffset val="100"/>
        <c:tickLblSkip val="1"/>
        <c:noMultiLvlLbl val="0"/>
      </c:catAx>
      <c:valAx>
        <c:axId val="67066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905"/>
          <c:w val="0.172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5775"/>
          <c:w val="0.8035"/>
          <c:h val="0.8037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СТАТИСТИКА'!$B$9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СТАТИСТИКА'!$C$9:$G$9</c:f>
              <c:numCache>
                <c:ptCount val="5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smooth val="0"/>
        </c:ser>
        <c:marker val="1"/>
        <c:axId val="66731288"/>
        <c:axId val="63710681"/>
      </c:lineChart>
      <c:catAx>
        <c:axId val="66731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0681"/>
        <c:crosses val="autoZero"/>
        <c:auto val="1"/>
        <c:lblOffset val="100"/>
        <c:tickLblSkip val="1"/>
        <c:noMultiLvlLbl val="0"/>
      </c:catAx>
      <c:valAx>
        <c:axId val="6371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1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4885"/>
          <c:w val="0.155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7"/>
          <c:y val="0.15775"/>
          <c:w val="0.8065"/>
          <c:h val="0.80375"/>
        </c:manualLayout>
      </c:layout>
      <c:lineChart>
        <c:grouping val="stacked"/>
        <c:varyColors val="0"/>
        <c:ser>
          <c:idx val="0"/>
          <c:order val="0"/>
          <c:tx>
            <c:strRef>
              <c:f>'ИТОГОВАЯ СТАТИСТИКА'!$B$10</c:f>
              <c:strCache>
                <c:ptCount val="1"/>
                <c:pt idx="0">
                  <c:v>фио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'ИТОГОВАЯ СТАТИСТИКА'!$C$1:$G$1</c:f>
              <c:strCache>
                <c:ptCount val="5"/>
                <c:pt idx="0">
                  <c:v>галогены</c:v>
                </c:pt>
                <c:pt idx="1">
                  <c:v>кислород </c:v>
                </c:pt>
                <c:pt idx="2">
                  <c:v>азот</c:v>
                </c:pt>
                <c:pt idx="3">
                  <c:v>углерод</c:v>
                </c:pt>
                <c:pt idx="4">
                  <c:v>итоговая </c:v>
                </c:pt>
              </c:strCache>
            </c:strRef>
          </c:cat>
          <c:val>
            <c:numRef>
              <c:f>'ИТОГОВАЯ СТАТИСТИКА'!$C$10:$G$10</c:f>
              <c:numCache>
                <c:ptCount val="5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525218"/>
        <c:axId val="60291507"/>
      </c:lineChart>
      <c:catAx>
        <c:axId val="3652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1507"/>
        <c:crosses val="autoZero"/>
        <c:auto val="1"/>
        <c:lblOffset val="100"/>
        <c:tickLblSkip val="1"/>
        <c:noMultiLvlLbl val="0"/>
      </c:catAx>
      <c:valAx>
        <c:axId val="6029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885"/>
          <c:w val="0.151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104775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38100"/>
        <a:ext cx="62769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9</xdr:col>
      <xdr:colOff>133350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0" y="2609850"/>
        <a:ext cx="63055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152400</xdr:colOff>
      <xdr:row>47</xdr:row>
      <xdr:rowOff>123825</xdr:rowOff>
    </xdr:to>
    <xdr:graphicFrame>
      <xdr:nvGraphicFramePr>
        <xdr:cNvPr id="3" name="Chart 3"/>
        <xdr:cNvGraphicFramePr/>
      </xdr:nvGraphicFramePr>
      <xdr:xfrm>
        <a:off x="0" y="5181600"/>
        <a:ext cx="63246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9</xdr:col>
      <xdr:colOff>161925</xdr:colOff>
      <xdr:row>63</xdr:row>
      <xdr:rowOff>152400</xdr:rowOff>
    </xdr:to>
    <xdr:graphicFrame>
      <xdr:nvGraphicFramePr>
        <xdr:cNvPr id="4" name="Chart 4"/>
        <xdr:cNvGraphicFramePr/>
      </xdr:nvGraphicFramePr>
      <xdr:xfrm>
        <a:off x="0" y="7753350"/>
        <a:ext cx="63341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64</xdr:row>
      <xdr:rowOff>19050</xdr:rowOff>
    </xdr:from>
    <xdr:to>
      <xdr:col>9</xdr:col>
      <xdr:colOff>190500</xdr:colOff>
      <xdr:row>80</xdr:row>
      <xdr:rowOff>19050</xdr:rowOff>
    </xdr:to>
    <xdr:graphicFrame>
      <xdr:nvGraphicFramePr>
        <xdr:cNvPr id="5" name="Chart 5"/>
        <xdr:cNvGraphicFramePr/>
      </xdr:nvGraphicFramePr>
      <xdr:xfrm>
        <a:off x="0" y="10382250"/>
        <a:ext cx="63627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80</xdr:row>
      <xdr:rowOff>19050</xdr:rowOff>
    </xdr:from>
    <xdr:to>
      <xdr:col>9</xdr:col>
      <xdr:colOff>180975</xdr:colOff>
      <xdr:row>96</xdr:row>
      <xdr:rowOff>0</xdr:rowOff>
    </xdr:to>
    <xdr:graphicFrame>
      <xdr:nvGraphicFramePr>
        <xdr:cNvPr id="6" name="Chart 6"/>
        <xdr:cNvGraphicFramePr/>
      </xdr:nvGraphicFramePr>
      <xdr:xfrm>
        <a:off x="0" y="12973050"/>
        <a:ext cx="63531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95</xdr:row>
      <xdr:rowOff>152400</xdr:rowOff>
    </xdr:from>
    <xdr:to>
      <xdr:col>9</xdr:col>
      <xdr:colOff>200025</xdr:colOff>
      <xdr:row>112</xdr:row>
      <xdr:rowOff>9525</xdr:rowOff>
    </xdr:to>
    <xdr:graphicFrame>
      <xdr:nvGraphicFramePr>
        <xdr:cNvPr id="7" name="Chart 7"/>
        <xdr:cNvGraphicFramePr/>
      </xdr:nvGraphicFramePr>
      <xdr:xfrm>
        <a:off x="0" y="15535275"/>
        <a:ext cx="63722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112</xdr:row>
      <xdr:rowOff>28575</xdr:rowOff>
    </xdr:from>
    <xdr:to>
      <xdr:col>9</xdr:col>
      <xdr:colOff>190500</xdr:colOff>
      <xdr:row>128</xdr:row>
      <xdr:rowOff>0</xdr:rowOff>
    </xdr:to>
    <xdr:graphicFrame>
      <xdr:nvGraphicFramePr>
        <xdr:cNvPr id="8" name="Chart 8"/>
        <xdr:cNvGraphicFramePr/>
      </xdr:nvGraphicFramePr>
      <xdr:xfrm>
        <a:off x="0" y="18164175"/>
        <a:ext cx="6362700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128</xdr:row>
      <xdr:rowOff>28575</xdr:rowOff>
    </xdr:from>
    <xdr:to>
      <xdr:col>9</xdr:col>
      <xdr:colOff>238125</xdr:colOff>
      <xdr:row>144</xdr:row>
      <xdr:rowOff>0</xdr:rowOff>
    </xdr:to>
    <xdr:graphicFrame>
      <xdr:nvGraphicFramePr>
        <xdr:cNvPr id="9" name="Chart 9"/>
        <xdr:cNvGraphicFramePr/>
      </xdr:nvGraphicFramePr>
      <xdr:xfrm>
        <a:off x="0" y="20754975"/>
        <a:ext cx="6410325" cy="256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143</xdr:row>
      <xdr:rowOff>142875</xdr:rowOff>
    </xdr:from>
    <xdr:to>
      <xdr:col>9</xdr:col>
      <xdr:colOff>257175</xdr:colOff>
      <xdr:row>160</xdr:row>
      <xdr:rowOff>9525</xdr:rowOff>
    </xdr:to>
    <xdr:graphicFrame>
      <xdr:nvGraphicFramePr>
        <xdr:cNvPr id="10" name="Chart 10"/>
        <xdr:cNvGraphicFramePr/>
      </xdr:nvGraphicFramePr>
      <xdr:xfrm>
        <a:off x="0" y="23298150"/>
        <a:ext cx="642937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0</xdr:row>
      <xdr:rowOff>0</xdr:rowOff>
    </xdr:from>
    <xdr:to>
      <xdr:col>18</xdr:col>
      <xdr:colOff>0</xdr:colOff>
      <xdr:row>16</xdr:row>
      <xdr:rowOff>38100</xdr:rowOff>
    </xdr:to>
    <xdr:graphicFrame>
      <xdr:nvGraphicFramePr>
        <xdr:cNvPr id="11" name="Chart 11"/>
        <xdr:cNvGraphicFramePr/>
      </xdr:nvGraphicFramePr>
      <xdr:xfrm>
        <a:off x="6305550" y="0"/>
        <a:ext cx="6038850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15</xdr:row>
      <xdr:rowOff>133350</xdr:rowOff>
    </xdr:from>
    <xdr:to>
      <xdr:col>18</xdr:col>
      <xdr:colOff>47625</xdr:colOff>
      <xdr:row>32</xdr:row>
      <xdr:rowOff>19050</xdr:rowOff>
    </xdr:to>
    <xdr:graphicFrame>
      <xdr:nvGraphicFramePr>
        <xdr:cNvPr id="12" name="Chart 12"/>
        <xdr:cNvGraphicFramePr/>
      </xdr:nvGraphicFramePr>
      <xdr:xfrm>
        <a:off x="6305550" y="2562225"/>
        <a:ext cx="6086475" cy="2638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171450</xdr:colOff>
      <xdr:row>32</xdr:row>
      <xdr:rowOff>19050</xdr:rowOff>
    </xdr:from>
    <xdr:to>
      <xdr:col>18</xdr:col>
      <xdr:colOff>76200</xdr:colOff>
      <xdr:row>48</xdr:row>
      <xdr:rowOff>0</xdr:rowOff>
    </xdr:to>
    <xdr:graphicFrame>
      <xdr:nvGraphicFramePr>
        <xdr:cNvPr id="13" name="Chart 13"/>
        <xdr:cNvGraphicFramePr/>
      </xdr:nvGraphicFramePr>
      <xdr:xfrm>
        <a:off x="6343650" y="5200650"/>
        <a:ext cx="6076950" cy="2571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152400</xdr:colOff>
      <xdr:row>48</xdr:row>
      <xdr:rowOff>28575</xdr:rowOff>
    </xdr:from>
    <xdr:to>
      <xdr:col>18</xdr:col>
      <xdr:colOff>104775</xdr:colOff>
      <xdr:row>64</xdr:row>
      <xdr:rowOff>19050</xdr:rowOff>
    </xdr:to>
    <xdr:graphicFrame>
      <xdr:nvGraphicFramePr>
        <xdr:cNvPr id="14" name="Chart 14"/>
        <xdr:cNvGraphicFramePr/>
      </xdr:nvGraphicFramePr>
      <xdr:xfrm>
        <a:off x="6324600" y="7800975"/>
        <a:ext cx="6124575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200025</xdr:colOff>
      <xdr:row>64</xdr:row>
      <xdr:rowOff>28575</xdr:rowOff>
    </xdr:from>
    <xdr:to>
      <xdr:col>18</xdr:col>
      <xdr:colOff>133350</xdr:colOff>
      <xdr:row>80</xdr:row>
      <xdr:rowOff>38100</xdr:rowOff>
    </xdr:to>
    <xdr:graphicFrame>
      <xdr:nvGraphicFramePr>
        <xdr:cNvPr id="15" name="Chart 15"/>
        <xdr:cNvGraphicFramePr/>
      </xdr:nvGraphicFramePr>
      <xdr:xfrm>
        <a:off x="6372225" y="10391775"/>
        <a:ext cx="6105525" cy="2600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171450</xdr:colOff>
      <xdr:row>80</xdr:row>
      <xdr:rowOff>57150</xdr:rowOff>
    </xdr:from>
    <xdr:to>
      <xdr:col>18</xdr:col>
      <xdr:colOff>171450</xdr:colOff>
      <xdr:row>95</xdr:row>
      <xdr:rowOff>142875</xdr:rowOff>
    </xdr:to>
    <xdr:graphicFrame>
      <xdr:nvGraphicFramePr>
        <xdr:cNvPr id="16" name="Chart 16"/>
        <xdr:cNvGraphicFramePr/>
      </xdr:nvGraphicFramePr>
      <xdr:xfrm>
        <a:off x="6343650" y="13011150"/>
        <a:ext cx="6172200" cy="2514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180975</xdr:colOff>
      <xdr:row>95</xdr:row>
      <xdr:rowOff>133350</xdr:rowOff>
    </xdr:from>
    <xdr:to>
      <xdr:col>18</xdr:col>
      <xdr:colOff>180975</xdr:colOff>
      <xdr:row>112</xdr:row>
      <xdr:rowOff>28575</xdr:rowOff>
    </xdr:to>
    <xdr:graphicFrame>
      <xdr:nvGraphicFramePr>
        <xdr:cNvPr id="17" name="Chart 17"/>
        <xdr:cNvGraphicFramePr/>
      </xdr:nvGraphicFramePr>
      <xdr:xfrm>
        <a:off x="6353175" y="15516225"/>
        <a:ext cx="6172200" cy="2647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200025</xdr:colOff>
      <xdr:row>112</xdr:row>
      <xdr:rowOff>47625</xdr:rowOff>
    </xdr:from>
    <xdr:to>
      <xdr:col>18</xdr:col>
      <xdr:colOff>219075</xdr:colOff>
      <xdr:row>128</xdr:row>
      <xdr:rowOff>9525</xdr:rowOff>
    </xdr:to>
    <xdr:graphicFrame>
      <xdr:nvGraphicFramePr>
        <xdr:cNvPr id="18" name="Chart 18"/>
        <xdr:cNvGraphicFramePr/>
      </xdr:nvGraphicFramePr>
      <xdr:xfrm>
        <a:off x="6372225" y="18183225"/>
        <a:ext cx="6191250" cy="2552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247650</xdr:colOff>
      <xdr:row>128</xdr:row>
      <xdr:rowOff>28575</xdr:rowOff>
    </xdr:from>
    <xdr:to>
      <xdr:col>18</xdr:col>
      <xdr:colOff>238125</xdr:colOff>
      <xdr:row>143</xdr:row>
      <xdr:rowOff>123825</xdr:rowOff>
    </xdr:to>
    <xdr:graphicFrame>
      <xdr:nvGraphicFramePr>
        <xdr:cNvPr id="19" name="Chart 19"/>
        <xdr:cNvGraphicFramePr/>
      </xdr:nvGraphicFramePr>
      <xdr:xfrm>
        <a:off x="6419850" y="20754975"/>
        <a:ext cx="6162675" cy="25241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238125</xdr:colOff>
      <xdr:row>143</xdr:row>
      <xdr:rowOff>123825</xdr:rowOff>
    </xdr:from>
    <xdr:to>
      <xdr:col>18</xdr:col>
      <xdr:colOff>247650</xdr:colOff>
      <xdr:row>160</xdr:row>
      <xdr:rowOff>19050</xdr:rowOff>
    </xdr:to>
    <xdr:graphicFrame>
      <xdr:nvGraphicFramePr>
        <xdr:cNvPr id="20" name="Chart 21"/>
        <xdr:cNvGraphicFramePr/>
      </xdr:nvGraphicFramePr>
      <xdr:xfrm>
        <a:off x="6410325" y="23279100"/>
        <a:ext cx="6181725" cy="2647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9;&#1090;%20&#1075;&#1072;&#1083;&#1086;&#1075;&#1077;&#1085;&#1099;%201%20&#1074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вариант"/>
      <sheetName val="2 вариант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B1" sqref="B1:B11"/>
    </sheetView>
  </sheetViews>
  <sheetFormatPr defaultColWidth="9.00390625" defaultRowHeight="12.75"/>
  <cols>
    <col min="2" max="2" width="11.625" style="0" bestFit="1" customWidth="1"/>
    <col min="3" max="3" width="4.75390625" style="0" customWidth="1"/>
    <col min="4" max="4" width="5.625" style="0" customWidth="1"/>
    <col min="5" max="5" width="4.875" style="0" customWidth="1"/>
    <col min="6" max="7" width="5.875" style="0" customWidth="1"/>
    <col min="8" max="8" width="5.75390625" style="0" customWidth="1"/>
    <col min="9" max="9" width="7.00390625" style="0" customWidth="1"/>
    <col min="10" max="10" width="6.375" style="0" customWidth="1"/>
    <col min="11" max="11" width="5.75390625" style="0" customWidth="1"/>
    <col min="12" max="12" width="6.375" style="0" customWidth="1"/>
    <col min="13" max="13" width="5.25390625" style="0" customWidth="1"/>
    <col min="14" max="14" width="7.125" style="0" customWidth="1"/>
    <col min="15" max="15" width="6.875" style="0" customWidth="1"/>
    <col min="16" max="16" width="6.75390625" style="0" customWidth="1"/>
    <col min="17" max="17" width="6.00390625" style="0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>
        <v>1</v>
      </c>
      <c r="B2" t="s">
        <v>1</v>
      </c>
      <c r="C2">
        <f>IF('[1]1 вариант'!$C$2="2е,8е,7е",1,0)</f>
        <v>0</v>
      </c>
      <c r="D2">
        <f>IF('[1]1 вариант'!$C$4="фтора",1,0)</f>
        <v>0</v>
      </c>
      <c r="E2">
        <f>IF('[1]1 вариант'!$C$6="фтора",1,0)</f>
        <v>0</v>
      </c>
      <c r="F2">
        <f>IF('[1]1 вариант'!$C$8="4-ый период,главная подгруппа VII группы",1,0)</f>
        <v>0</v>
      </c>
      <c r="G2">
        <f>IF('[1]1 вариант'!$C$10="иод",1,0)</f>
        <v>0</v>
      </c>
      <c r="H2">
        <f>IF('[1]1 вариант'!$C$12="газообразное",1,0)</f>
        <v>0</v>
      </c>
      <c r="I2">
        <f>IF('[1]1 вариант'!$C$14="ковалентная неполярная",1,0)</f>
        <v>0</v>
      </c>
      <c r="J2">
        <f>IF('[1]1 вариант'!$C$16="CL2,H2",1,0)</f>
        <v>0</v>
      </c>
      <c r="K2">
        <f>IF('[1]1 вариант'!$C$18="фтор взаимодействует с водой",1,0)</f>
        <v>0</v>
      </c>
      <c r="L2">
        <f>IF('[1]1 вариант'!$C$20="NaBr",1,0)</f>
        <v>0</v>
      </c>
      <c r="M2">
        <v>1</v>
      </c>
      <c r="N2">
        <v>1</v>
      </c>
      <c r="O2">
        <v>0</v>
      </c>
      <c r="P2">
        <v>0</v>
      </c>
      <c r="Q2">
        <v>0</v>
      </c>
      <c r="R2">
        <f>SUM(C2:Q2)</f>
        <v>2</v>
      </c>
      <c r="S2" t="str">
        <f>IF(R2&gt;=4,"Зачёт","Незачёт")</f>
        <v>Незачёт</v>
      </c>
      <c r="T2" t="str">
        <f>IF(R2&gt;=12,"5",IF(R2&gt;=9,"4",IF(R2&gt;=4,"3","2")))</f>
        <v>2</v>
      </c>
    </row>
    <row r="3" spans="1:20" ht="12.75">
      <c r="A3">
        <v>2</v>
      </c>
      <c r="B3" t="s">
        <v>1</v>
      </c>
      <c r="C3">
        <f>IF('[1]1 вариант'!$C$2="2е,8е,7е",1,0)</f>
        <v>0</v>
      </c>
      <c r="D3">
        <f>IF('[1]1 вариант'!$C$4="фтора",1,0)</f>
        <v>0</v>
      </c>
      <c r="M3">
        <v>1</v>
      </c>
      <c r="R3">
        <f aca="true" t="shared" si="0" ref="R3:R11">SUM(C3:Q3)</f>
        <v>1</v>
      </c>
      <c r="S3" t="str">
        <f aca="true" t="shared" si="1" ref="S3:S11">IF(R3&gt;=4,"Зачёт","Незачёт")</f>
        <v>Незачёт</v>
      </c>
      <c r="T3" t="str">
        <f aca="true" t="shared" si="2" ref="T3:T11">IF(R3&gt;=12,"5",IF(R3&gt;=9,"4",IF(R3&gt;=4,"3","2")))</f>
        <v>2</v>
      </c>
    </row>
    <row r="4" spans="1:20" ht="12.75">
      <c r="A4">
        <v>3</v>
      </c>
      <c r="B4" t="s">
        <v>1</v>
      </c>
      <c r="C4">
        <f>IF('[1]1 вариант'!$C$2="2е,8е,7е",1,0)</f>
        <v>0</v>
      </c>
      <c r="D4">
        <f>IF('[1]1 вариант'!$C$4="фтора",1,0)</f>
        <v>0</v>
      </c>
      <c r="R4">
        <f t="shared" si="0"/>
        <v>0</v>
      </c>
      <c r="S4" t="str">
        <f t="shared" si="1"/>
        <v>Незачёт</v>
      </c>
      <c r="T4" t="str">
        <f t="shared" si="2"/>
        <v>2</v>
      </c>
    </row>
    <row r="5" spans="1:20" ht="12.75">
      <c r="A5">
        <v>4</v>
      </c>
      <c r="B5" t="s">
        <v>1</v>
      </c>
      <c r="C5">
        <f>IF('[1]1 вариант'!$C$2="2е,8е,7е",1,0)</f>
        <v>0</v>
      </c>
      <c r="D5">
        <f>IF('[1]1 вариант'!$C$4="фтора",1,0)</f>
        <v>0</v>
      </c>
      <c r="R5">
        <f t="shared" si="0"/>
        <v>0</v>
      </c>
      <c r="S5" t="str">
        <f t="shared" si="1"/>
        <v>Незачёт</v>
      </c>
      <c r="T5" t="str">
        <f t="shared" si="2"/>
        <v>2</v>
      </c>
    </row>
    <row r="6" spans="1:20" ht="12.75">
      <c r="A6">
        <v>5</v>
      </c>
      <c r="B6" t="s">
        <v>1</v>
      </c>
      <c r="C6">
        <f>IF('[1]1 вариант'!$C$2="2е,8е,7е",1,0)</f>
        <v>0</v>
      </c>
      <c r="D6">
        <f>IF('[1]1 вариант'!$C$4="фтора",1,0)</f>
        <v>0</v>
      </c>
      <c r="M6">
        <v>1</v>
      </c>
      <c r="N6">
        <v>1</v>
      </c>
      <c r="O6">
        <v>1</v>
      </c>
      <c r="R6">
        <f t="shared" si="0"/>
        <v>3</v>
      </c>
      <c r="S6" t="str">
        <f t="shared" si="1"/>
        <v>Незачёт</v>
      </c>
      <c r="T6" t="str">
        <f t="shared" si="2"/>
        <v>2</v>
      </c>
    </row>
    <row r="7" spans="1:20" ht="12.75">
      <c r="A7">
        <v>6</v>
      </c>
      <c r="B7" t="s">
        <v>1</v>
      </c>
      <c r="C7">
        <f>IF('[1]1 вариант'!$C$2="2е,8е,7е",1,0)</f>
        <v>0</v>
      </c>
      <c r="D7">
        <f>IF('[1]1 вариант'!$C$4="фтора",1,0)</f>
        <v>0</v>
      </c>
      <c r="R7">
        <f t="shared" si="0"/>
        <v>0</v>
      </c>
      <c r="S7" t="str">
        <f t="shared" si="1"/>
        <v>Незачёт</v>
      </c>
      <c r="T7" t="str">
        <f t="shared" si="2"/>
        <v>2</v>
      </c>
    </row>
    <row r="8" spans="1:20" ht="12.75">
      <c r="A8">
        <v>7</v>
      </c>
      <c r="B8" t="s">
        <v>1</v>
      </c>
      <c r="C8">
        <f>IF('[1]1 вариант'!$C$2="2е,8е,7е",1,0)</f>
        <v>0</v>
      </c>
      <c r="D8">
        <f>IF('[1]1 вариант'!$C$4="фтора",1,0)</f>
        <v>0</v>
      </c>
      <c r="O8">
        <v>1</v>
      </c>
      <c r="Q8">
        <v>0</v>
      </c>
      <c r="R8">
        <f t="shared" si="0"/>
        <v>1</v>
      </c>
      <c r="S8" t="str">
        <f t="shared" si="1"/>
        <v>Незачёт</v>
      </c>
      <c r="T8" t="str">
        <f t="shared" si="2"/>
        <v>2</v>
      </c>
    </row>
    <row r="9" spans="1:20" ht="12.75">
      <c r="A9">
        <v>8</v>
      </c>
      <c r="B9" t="s">
        <v>1</v>
      </c>
      <c r="C9">
        <f>IF('[1]1 вариант'!$C$2="2е,8е,7е",1,0)</f>
        <v>0</v>
      </c>
      <c r="D9">
        <f>IF('[1]1 вариант'!$C$4="фтора",1,0)</f>
        <v>0</v>
      </c>
      <c r="R9">
        <f t="shared" si="0"/>
        <v>0</v>
      </c>
      <c r="S9" t="str">
        <f t="shared" si="1"/>
        <v>Незачёт</v>
      </c>
      <c r="T9" t="str">
        <f t="shared" si="2"/>
        <v>2</v>
      </c>
    </row>
    <row r="10" spans="1:20" ht="12.75">
      <c r="A10">
        <v>9</v>
      </c>
      <c r="B10" t="s">
        <v>1</v>
      </c>
      <c r="C10">
        <f>IF('[1]1 вариант'!$C$2="2е,8е,7е",1,0)</f>
        <v>0</v>
      </c>
      <c r="D10">
        <f>IF('[1]1 вариант'!$C$4="фтора",1,0)</f>
        <v>0</v>
      </c>
      <c r="N10">
        <v>1</v>
      </c>
      <c r="R10">
        <f t="shared" si="0"/>
        <v>1</v>
      </c>
      <c r="S10" t="str">
        <f t="shared" si="1"/>
        <v>Незачёт</v>
      </c>
      <c r="T10" t="str">
        <f t="shared" si="2"/>
        <v>2</v>
      </c>
    </row>
    <row r="11" spans="1:20" ht="12.75">
      <c r="A11">
        <v>10</v>
      </c>
      <c r="B11" t="s">
        <v>1</v>
      </c>
      <c r="C11">
        <f>IF('[1]1 вариант'!$C$2="2е,8е,7е",1,0)</f>
        <v>0</v>
      </c>
      <c r="D11">
        <f>IF('[1]1 вариант'!$C$4="фтора",1,0)</f>
        <v>0</v>
      </c>
      <c r="M11">
        <v>1</v>
      </c>
      <c r="R11">
        <f t="shared" si="0"/>
        <v>1</v>
      </c>
      <c r="S11" t="str">
        <f t="shared" si="1"/>
        <v>Незачёт</v>
      </c>
      <c r="T11" t="str">
        <f t="shared" si="2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T2" sqref="T2"/>
    </sheetView>
  </sheetViews>
  <sheetFormatPr defaultColWidth="9.00390625" defaultRowHeight="12.75"/>
  <cols>
    <col min="2" max="2" width="11.625" style="0" bestFit="1" customWidth="1"/>
    <col min="3" max="3" width="6.125" style="0" customWidth="1"/>
    <col min="4" max="4" width="5.875" style="0" customWidth="1"/>
    <col min="5" max="5" width="5.75390625" style="0" customWidth="1"/>
    <col min="6" max="11" width="3.25390625" style="0" bestFit="1" customWidth="1"/>
    <col min="12" max="12" width="4.25390625" style="0" bestFit="1" customWidth="1"/>
    <col min="13" max="17" width="3.25390625" style="0" bestFit="1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>
        <v>1</v>
      </c>
      <c r="B2" t="s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0</v>
      </c>
      <c r="R2">
        <f>SUM(C2:Q2)</f>
        <v>14</v>
      </c>
      <c r="S2" t="str">
        <f>IF(R2&gt;=4,"Зачёт","Незачёт")</f>
        <v>Зачёт</v>
      </c>
      <c r="T2" t="str">
        <f>IF(R2&gt;=12,"5",IF(R2&gt;=9,"4",IF(R2&gt;=4,"3","2")))</f>
        <v>5</v>
      </c>
    </row>
    <row r="3" spans="1:20" ht="12.75">
      <c r="A3">
        <v>2</v>
      </c>
      <c r="B3" t="s">
        <v>1</v>
      </c>
      <c r="C3">
        <v>1</v>
      </c>
      <c r="D3">
        <v>0</v>
      </c>
      <c r="E3">
        <v>1</v>
      </c>
      <c r="G3">
        <v>1</v>
      </c>
      <c r="H3">
        <v>1</v>
      </c>
      <c r="I3">
        <v>1</v>
      </c>
      <c r="J3">
        <v>1</v>
      </c>
      <c r="K3">
        <v>1</v>
      </c>
      <c r="M3">
        <v>1</v>
      </c>
      <c r="N3">
        <v>1</v>
      </c>
      <c r="R3">
        <f aca="true" t="shared" si="0" ref="R3:R11">SUM(C3:Q3)</f>
        <v>9</v>
      </c>
      <c r="S3" t="str">
        <f aca="true" t="shared" si="1" ref="S3:S11">IF(R3&gt;=4,"Зачёт","Незачёт")</f>
        <v>Зачёт</v>
      </c>
      <c r="T3" t="str">
        <f aca="true" t="shared" si="2" ref="T3:T11">IF(R3&gt;=12,"5",IF(R3&gt;=9,"4",IF(R3&gt;=4,"3","2")))</f>
        <v>4</v>
      </c>
    </row>
    <row r="4" spans="1:20" ht="12.75">
      <c r="A4">
        <v>3</v>
      </c>
      <c r="B4" t="s">
        <v>1</v>
      </c>
      <c r="C4">
        <v>1</v>
      </c>
      <c r="D4">
        <v>1</v>
      </c>
      <c r="H4">
        <v>1</v>
      </c>
      <c r="I4">
        <v>1</v>
      </c>
      <c r="K4">
        <v>1</v>
      </c>
      <c r="L4">
        <v>1</v>
      </c>
      <c r="M4">
        <v>1</v>
      </c>
      <c r="R4">
        <f t="shared" si="0"/>
        <v>7</v>
      </c>
      <c r="S4" t="str">
        <f t="shared" si="1"/>
        <v>Зачёт</v>
      </c>
      <c r="T4" t="str">
        <f t="shared" si="2"/>
        <v>3</v>
      </c>
    </row>
    <row r="5" spans="1:20" ht="12.75">
      <c r="A5">
        <v>4</v>
      </c>
      <c r="B5" t="s">
        <v>1</v>
      </c>
      <c r="C5">
        <v>1</v>
      </c>
      <c r="D5">
        <v>1</v>
      </c>
      <c r="E5">
        <v>1</v>
      </c>
      <c r="R5">
        <f t="shared" si="0"/>
        <v>3</v>
      </c>
      <c r="S5" t="str">
        <f t="shared" si="1"/>
        <v>Незачёт</v>
      </c>
      <c r="T5" t="str">
        <f t="shared" si="2"/>
        <v>2</v>
      </c>
    </row>
    <row r="6" spans="1:20" ht="12.75">
      <c r="A6">
        <v>5</v>
      </c>
      <c r="B6" t="s">
        <v>1</v>
      </c>
      <c r="C6">
        <v>1</v>
      </c>
      <c r="D6">
        <v>1</v>
      </c>
      <c r="F6">
        <v>1</v>
      </c>
      <c r="G6">
        <v>1</v>
      </c>
      <c r="R6">
        <f t="shared" si="0"/>
        <v>4</v>
      </c>
      <c r="S6" t="str">
        <f t="shared" si="1"/>
        <v>Зачёт</v>
      </c>
      <c r="T6" t="str">
        <f t="shared" si="2"/>
        <v>3</v>
      </c>
    </row>
    <row r="7" spans="1:20" ht="12.75">
      <c r="A7">
        <v>6</v>
      </c>
      <c r="B7" t="s">
        <v>1</v>
      </c>
      <c r="C7">
        <v>0</v>
      </c>
      <c r="D7">
        <v>0</v>
      </c>
      <c r="G7">
        <v>1</v>
      </c>
      <c r="H7">
        <v>1</v>
      </c>
      <c r="I7">
        <v>1</v>
      </c>
      <c r="J7">
        <v>1</v>
      </c>
      <c r="R7">
        <f t="shared" si="0"/>
        <v>4</v>
      </c>
      <c r="S7" t="str">
        <f t="shared" si="1"/>
        <v>Зачёт</v>
      </c>
      <c r="T7" t="str">
        <f t="shared" si="2"/>
        <v>3</v>
      </c>
    </row>
    <row r="8" spans="1:20" ht="12.75">
      <c r="A8">
        <v>7</v>
      </c>
      <c r="B8" t="s">
        <v>1</v>
      </c>
      <c r="C8">
        <v>1</v>
      </c>
      <c r="D8">
        <v>1</v>
      </c>
      <c r="E8">
        <v>1</v>
      </c>
      <c r="F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Q8">
        <v>1</v>
      </c>
      <c r="R8">
        <f t="shared" si="0"/>
        <v>13</v>
      </c>
      <c r="S8" t="str">
        <f t="shared" si="1"/>
        <v>Зачёт</v>
      </c>
      <c r="T8" t="str">
        <f t="shared" si="2"/>
        <v>5</v>
      </c>
    </row>
    <row r="9" spans="1:20" ht="12.75">
      <c r="A9">
        <v>8</v>
      </c>
      <c r="B9" t="s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L9">
        <v>1</v>
      </c>
      <c r="M9">
        <v>1</v>
      </c>
      <c r="R9">
        <f t="shared" si="0"/>
        <v>9</v>
      </c>
      <c r="S9" t="str">
        <f t="shared" si="1"/>
        <v>Зачёт</v>
      </c>
      <c r="T9" t="str">
        <f t="shared" si="2"/>
        <v>4</v>
      </c>
    </row>
    <row r="10" spans="1:20" ht="12.75">
      <c r="A10">
        <v>9</v>
      </c>
      <c r="B10" t="s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R10">
        <f t="shared" si="0"/>
        <v>9</v>
      </c>
      <c r="S10" t="str">
        <f t="shared" si="1"/>
        <v>Зачёт</v>
      </c>
      <c r="T10" t="str">
        <f t="shared" si="2"/>
        <v>4</v>
      </c>
    </row>
    <row r="11" spans="1:20" ht="12.75">
      <c r="A11">
        <v>10</v>
      </c>
      <c r="B11" t="s">
        <v>1</v>
      </c>
      <c r="C11">
        <v>1</v>
      </c>
      <c r="D11">
        <v>1</v>
      </c>
      <c r="E11">
        <v>1</v>
      </c>
      <c r="F11">
        <v>1</v>
      </c>
      <c r="R11">
        <f t="shared" si="0"/>
        <v>4</v>
      </c>
      <c r="S11" t="str">
        <f t="shared" si="1"/>
        <v>Зачёт</v>
      </c>
      <c r="T11" t="str">
        <f t="shared" si="2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B1" sqref="B1:B11"/>
    </sheetView>
  </sheetViews>
  <sheetFormatPr defaultColWidth="9.00390625" defaultRowHeight="12.75"/>
  <cols>
    <col min="2" max="2" width="11.625" style="0" bestFit="1" customWidth="1"/>
    <col min="3" max="11" width="3.25390625" style="0" bestFit="1" customWidth="1"/>
    <col min="12" max="12" width="4.25390625" style="0" bestFit="1" customWidth="1"/>
    <col min="13" max="17" width="3.25390625" style="0" bestFit="1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>
        <v>1</v>
      </c>
      <c r="B2" t="s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0</v>
      </c>
      <c r="J2">
        <v>0</v>
      </c>
      <c r="K2">
        <v>1</v>
      </c>
      <c r="L2">
        <v>1</v>
      </c>
      <c r="R2">
        <f>SUM(C2:Q2)</f>
        <v>8</v>
      </c>
      <c r="S2" t="str">
        <f>IF(R2&gt;=4,"Зачёт","Незачёт")</f>
        <v>Зачёт</v>
      </c>
      <c r="T2" t="str">
        <f>IF(R2&gt;=12,"5",IF(R2&gt;=9,"4",IF(R2&gt;=4,"3","2")))</f>
        <v>3</v>
      </c>
    </row>
    <row r="3" spans="1:20" ht="12.75">
      <c r="A3">
        <v>2</v>
      </c>
      <c r="B3" t="s">
        <v>1</v>
      </c>
      <c r="C3">
        <v>1</v>
      </c>
      <c r="D3">
        <v>1</v>
      </c>
      <c r="E3">
        <v>0</v>
      </c>
      <c r="F3">
        <v>0</v>
      </c>
      <c r="G3">
        <v>0</v>
      </c>
      <c r="H3">
        <v>1</v>
      </c>
      <c r="I3">
        <v>1</v>
      </c>
      <c r="J3">
        <v>0</v>
      </c>
      <c r="K3">
        <v>1</v>
      </c>
      <c r="L3">
        <v>1</v>
      </c>
      <c r="R3">
        <f aca="true" t="shared" si="0" ref="R3:R11">SUM(C3:Q3)</f>
        <v>6</v>
      </c>
      <c r="S3" t="str">
        <f aca="true" t="shared" si="1" ref="S3:S11">IF(R3&gt;=4,"Зачёт","Незачёт")</f>
        <v>Зачёт</v>
      </c>
      <c r="T3" t="str">
        <f aca="true" t="shared" si="2" ref="T3:T11">IF(R3&gt;=12,"5",IF(R3&gt;=9,"4",IF(R3&gt;=4,"3","2")))</f>
        <v>3</v>
      </c>
    </row>
    <row r="4" spans="1:20" ht="12.75">
      <c r="A4">
        <v>3</v>
      </c>
      <c r="B4" t="s">
        <v>1</v>
      </c>
      <c r="C4">
        <v>0</v>
      </c>
      <c r="D4">
        <v>1</v>
      </c>
      <c r="E4">
        <v>0</v>
      </c>
      <c r="F4">
        <v>1</v>
      </c>
      <c r="G4">
        <v>1</v>
      </c>
      <c r="H4">
        <v>0</v>
      </c>
      <c r="I4">
        <v>0</v>
      </c>
      <c r="J4">
        <v>1</v>
      </c>
      <c r="K4">
        <v>0</v>
      </c>
      <c r="L4">
        <v>1</v>
      </c>
      <c r="R4">
        <f t="shared" si="0"/>
        <v>5</v>
      </c>
      <c r="S4" t="str">
        <f t="shared" si="1"/>
        <v>Зачёт</v>
      </c>
      <c r="T4" t="str">
        <f t="shared" si="2"/>
        <v>3</v>
      </c>
    </row>
    <row r="5" spans="1:20" ht="12.75">
      <c r="A5">
        <v>4</v>
      </c>
      <c r="B5" t="s">
        <v>1</v>
      </c>
      <c r="C5">
        <v>1</v>
      </c>
      <c r="D5">
        <v>1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1</v>
      </c>
      <c r="R5">
        <f t="shared" si="0"/>
        <v>4</v>
      </c>
      <c r="S5" t="str">
        <f t="shared" si="1"/>
        <v>Зачёт</v>
      </c>
      <c r="T5" t="str">
        <f t="shared" si="2"/>
        <v>3</v>
      </c>
    </row>
    <row r="6" spans="1:21" ht="12.75">
      <c r="A6">
        <v>5</v>
      </c>
      <c r="B6" t="s">
        <v>1</v>
      </c>
      <c r="R6">
        <f t="shared" si="0"/>
        <v>0</v>
      </c>
      <c r="S6" t="str">
        <f t="shared" si="1"/>
        <v>Незачёт</v>
      </c>
      <c r="T6" t="str">
        <f t="shared" si="2"/>
        <v>2</v>
      </c>
      <c r="U6" t="s">
        <v>22</v>
      </c>
    </row>
    <row r="7" spans="1:20" ht="12.75">
      <c r="A7">
        <v>6</v>
      </c>
      <c r="B7" t="s">
        <v>1</v>
      </c>
      <c r="C7">
        <v>1</v>
      </c>
      <c r="D7">
        <v>1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R7">
        <f t="shared" si="0"/>
        <v>9</v>
      </c>
      <c r="S7" t="str">
        <f t="shared" si="1"/>
        <v>Зачёт</v>
      </c>
      <c r="T7" t="str">
        <f t="shared" si="2"/>
        <v>4</v>
      </c>
    </row>
    <row r="8" spans="1:20" ht="12.75">
      <c r="A8">
        <v>7</v>
      </c>
      <c r="B8" t="s">
        <v>1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0</v>
      </c>
      <c r="J8">
        <v>1</v>
      </c>
      <c r="K8">
        <v>1</v>
      </c>
      <c r="L8">
        <v>1</v>
      </c>
      <c r="R8">
        <f t="shared" si="0"/>
        <v>7</v>
      </c>
      <c r="S8" t="str">
        <f t="shared" si="1"/>
        <v>Зачёт</v>
      </c>
      <c r="T8" t="str">
        <f t="shared" si="2"/>
        <v>3</v>
      </c>
    </row>
    <row r="9" spans="1:20" ht="12.75">
      <c r="A9">
        <v>8</v>
      </c>
      <c r="B9" t="s">
        <v>1</v>
      </c>
      <c r="C9">
        <v>1</v>
      </c>
      <c r="D9">
        <v>0</v>
      </c>
      <c r="E9">
        <v>1</v>
      </c>
      <c r="F9">
        <v>1</v>
      </c>
      <c r="G9">
        <v>1</v>
      </c>
      <c r="H9">
        <v>0</v>
      </c>
      <c r="I9">
        <v>1</v>
      </c>
      <c r="J9">
        <v>0</v>
      </c>
      <c r="K9">
        <v>1</v>
      </c>
      <c r="L9">
        <v>1</v>
      </c>
      <c r="R9">
        <f t="shared" si="0"/>
        <v>7</v>
      </c>
      <c r="S9" t="str">
        <f t="shared" si="1"/>
        <v>Зачёт</v>
      </c>
      <c r="T9" t="str">
        <f t="shared" si="2"/>
        <v>3</v>
      </c>
    </row>
    <row r="10" spans="1:20" ht="12.75">
      <c r="A10">
        <v>9</v>
      </c>
      <c r="B10" t="s">
        <v>1</v>
      </c>
      <c r="C10">
        <v>1</v>
      </c>
      <c r="D10">
        <v>0</v>
      </c>
      <c r="E10">
        <v>0</v>
      </c>
      <c r="F10">
        <v>1</v>
      </c>
      <c r="G10">
        <v>1</v>
      </c>
      <c r="H10">
        <v>1</v>
      </c>
      <c r="I10">
        <v>1</v>
      </c>
      <c r="J10">
        <v>0</v>
      </c>
      <c r="K10">
        <v>1</v>
      </c>
      <c r="L10">
        <v>1</v>
      </c>
      <c r="R10">
        <f t="shared" si="0"/>
        <v>7</v>
      </c>
      <c r="S10" t="str">
        <f t="shared" si="1"/>
        <v>Зачёт</v>
      </c>
      <c r="T10" t="str">
        <f t="shared" si="2"/>
        <v>3</v>
      </c>
    </row>
    <row r="11" spans="1:21" ht="12.75">
      <c r="A11">
        <v>10</v>
      </c>
      <c r="B11" t="s">
        <v>1</v>
      </c>
      <c r="R11">
        <f t="shared" si="0"/>
        <v>0</v>
      </c>
      <c r="S11" t="str">
        <f t="shared" si="1"/>
        <v>Незачёт</v>
      </c>
      <c r="T11" t="str">
        <f t="shared" si="2"/>
        <v>2</v>
      </c>
      <c r="U11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B1" sqref="B1:B11"/>
    </sheetView>
  </sheetViews>
  <sheetFormatPr defaultColWidth="9.00390625" defaultRowHeight="12.75"/>
  <cols>
    <col min="2" max="2" width="11.625" style="0" bestFit="1" customWidth="1"/>
    <col min="3" max="11" width="3.25390625" style="0" bestFit="1" customWidth="1"/>
    <col min="12" max="12" width="4.25390625" style="0" bestFit="1" customWidth="1"/>
    <col min="13" max="17" width="3.25390625" style="0" bestFit="1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>
        <v>1</v>
      </c>
      <c r="B2" t="s">
        <v>1</v>
      </c>
      <c r="C2">
        <v>1</v>
      </c>
      <c r="D2">
        <v>0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R2">
        <f>SUM(C2:Q2)</f>
        <v>8</v>
      </c>
      <c r="S2" t="str">
        <f>IF(R2&gt;=4,"Зачёт","Незачёт")</f>
        <v>Зачёт</v>
      </c>
      <c r="T2" t="str">
        <f>IF(R2&gt;=12,"5",IF(R2&gt;=9,"4",IF(R2&gt;=4,"3","2")))</f>
        <v>3</v>
      </c>
    </row>
    <row r="3" spans="1:20" ht="12.75">
      <c r="A3">
        <v>2</v>
      </c>
      <c r="B3" t="s">
        <v>1</v>
      </c>
      <c r="C3">
        <v>1</v>
      </c>
      <c r="D3">
        <v>0</v>
      </c>
      <c r="E3">
        <v>1</v>
      </c>
      <c r="F3">
        <v>1</v>
      </c>
      <c r="G3">
        <v>0</v>
      </c>
      <c r="H3">
        <v>0</v>
      </c>
      <c r="I3">
        <v>1</v>
      </c>
      <c r="J3">
        <v>1</v>
      </c>
      <c r="K3">
        <v>0</v>
      </c>
      <c r="L3">
        <v>1</v>
      </c>
      <c r="R3">
        <f aca="true" t="shared" si="0" ref="R3:R11">SUM(C3:Q3)</f>
        <v>6</v>
      </c>
      <c r="S3" t="str">
        <f aca="true" t="shared" si="1" ref="S3:S11">IF(R3&gt;=4,"Зачёт","Незачёт")</f>
        <v>Зачёт</v>
      </c>
      <c r="T3" t="str">
        <f aca="true" t="shared" si="2" ref="T3:T11">IF(R3&gt;=12,"5",IF(R3&gt;=9,"4",IF(R3&gt;=4,"3","2")))</f>
        <v>3</v>
      </c>
    </row>
    <row r="4" spans="1:20" ht="12.75">
      <c r="A4">
        <v>3</v>
      </c>
      <c r="B4" t="s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1</v>
      </c>
      <c r="I4">
        <v>0</v>
      </c>
      <c r="J4">
        <v>1</v>
      </c>
      <c r="K4">
        <v>1</v>
      </c>
      <c r="L4">
        <v>1</v>
      </c>
      <c r="R4">
        <f t="shared" si="0"/>
        <v>8</v>
      </c>
      <c r="S4" t="str">
        <f t="shared" si="1"/>
        <v>Зачёт</v>
      </c>
      <c r="T4" t="str">
        <f t="shared" si="2"/>
        <v>3</v>
      </c>
    </row>
    <row r="5" spans="1:20" ht="12.75">
      <c r="A5">
        <v>4</v>
      </c>
      <c r="B5" t="s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1</v>
      </c>
      <c r="I5">
        <v>1</v>
      </c>
      <c r="J5">
        <v>1</v>
      </c>
      <c r="K5">
        <v>0</v>
      </c>
      <c r="L5">
        <v>1</v>
      </c>
      <c r="R5">
        <f t="shared" si="0"/>
        <v>5</v>
      </c>
      <c r="S5" t="str">
        <f t="shared" si="1"/>
        <v>Зачёт</v>
      </c>
      <c r="T5" t="str">
        <f t="shared" si="2"/>
        <v>3</v>
      </c>
    </row>
    <row r="6" spans="1:20" ht="12.75">
      <c r="A6">
        <v>5</v>
      </c>
      <c r="B6" t="s">
        <v>1</v>
      </c>
      <c r="C6">
        <v>1</v>
      </c>
      <c r="D6">
        <v>0</v>
      </c>
      <c r="E6">
        <v>1</v>
      </c>
      <c r="F6">
        <v>0</v>
      </c>
      <c r="G6">
        <v>1</v>
      </c>
      <c r="H6">
        <v>1</v>
      </c>
      <c r="I6">
        <v>0</v>
      </c>
      <c r="J6">
        <v>1</v>
      </c>
      <c r="K6">
        <v>1</v>
      </c>
      <c r="L6">
        <v>1</v>
      </c>
      <c r="R6">
        <f t="shared" si="0"/>
        <v>7</v>
      </c>
      <c r="S6" t="str">
        <f t="shared" si="1"/>
        <v>Зачёт</v>
      </c>
      <c r="T6" t="str">
        <f t="shared" si="2"/>
        <v>3</v>
      </c>
    </row>
    <row r="7" spans="1:20" ht="12.75">
      <c r="A7">
        <v>6</v>
      </c>
      <c r="B7" t="s">
        <v>1</v>
      </c>
      <c r="C7">
        <v>1</v>
      </c>
      <c r="D7">
        <v>0</v>
      </c>
      <c r="E7">
        <v>1</v>
      </c>
      <c r="F7">
        <v>1</v>
      </c>
      <c r="G7">
        <v>1</v>
      </c>
      <c r="H7">
        <v>1</v>
      </c>
      <c r="I7">
        <v>0</v>
      </c>
      <c r="J7">
        <v>1</v>
      </c>
      <c r="K7">
        <v>1</v>
      </c>
      <c r="L7">
        <v>1</v>
      </c>
      <c r="R7">
        <f t="shared" si="0"/>
        <v>8</v>
      </c>
      <c r="S7" t="str">
        <f t="shared" si="1"/>
        <v>Зачёт</v>
      </c>
      <c r="T7" t="str">
        <f t="shared" si="2"/>
        <v>3</v>
      </c>
    </row>
    <row r="8" spans="1:20" ht="12.75">
      <c r="A8">
        <v>7</v>
      </c>
      <c r="B8" t="s">
        <v>1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0</v>
      </c>
      <c r="J8">
        <v>1</v>
      </c>
      <c r="K8">
        <v>1</v>
      </c>
      <c r="L8">
        <v>1</v>
      </c>
      <c r="R8">
        <f t="shared" si="0"/>
        <v>8</v>
      </c>
      <c r="S8" t="str">
        <f t="shared" si="1"/>
        <v>Зачёт</v>
      </c>
      <c r="T8" t="str">
        <f t="shared" si="2"/>
        <v>3</v>
      </c>
    </row>
    <row r="9" spans="1:20" ht="12.75">
      <c r="A9">
        <v>8</v>
      </c>
      <c r="B9" t="s">
        <v>1</v>
      </c>
      <c r="C9">
        <v>1</v>
      </c>
      <c r="D9">
        <v>0</v>
      </c>
      <c r="E9">
        <v>0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R9">
        <f t="shared" si="0"/>
        <v>7</v>
      </c>
      <c r="S9" t="str">
        <f t="shared" si="1"/>
        <v>Зачёт</v>
      </c>
      <c r="T9" t="str">
        <f t="shared" si="2"/>
        <v>3</v>
      </c>
    </row>
    <row r="10" spans="1:20" ht="12.75">
      <c r="A10">
        <v>9</v>
      </c>
      <c r="B10" t="s">
        <v>1</v>
      </c>
      <c r="C10">
        <v>1</v>
      </c>
      <c r="D10">
        <v>0</v>
      </c>
      <c r="E10">
        <v>1</v>
      </c>
      <c r="F10">
        <v>1</v>
      </c>
      <c r="G10">
        <v>1</v>
      </c>
      <c r="H10">
        <v>1</v>
      </c>
      <c r="I10">
        <v>0</v>
      </c>
      <c r="J10">
        <v>1</v>
      </c>
      <c r="K10">
        <v>0</v>
      </c>
      <c r="L10">
        <v>1</v>
      </c>
      <c r="R10">
        <f t="shared" si="0"/>
        <v>7</v>
      </c>
      <c r="S10" t="str">
        <f t="shared" si="1"/>
        <v>Зачёт</v>
      </c>
      <c r="T10" t="str">
        <f t="shared" si="2"/>
        <v>3</v>
      </c>
    </row>
    <row r="11" spans="1:20" ht="12.75">
      <c r="A11">
        <v>10</v>
      </c>
      <c r="B11" t="s">
        <v>1</v>
      </c>
      <c r="C11">
        <v>1</v>
      </c>
      <c r="D11">
        <v>0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0</v>
      </c>
      <c r="L11">
        <v>0</v>
      </c>
      <c r="R11">
        <f t="shared" si="0"/>
        <v>6</v>
      </c>
      <c r="S11" t="str">
        <f t="shared" si="1"/>
        <v>Зачёт</v>
      </c>
      <c r="T11" t="str">
        <f t="shared" si="2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B1">
      <selection activeCell="N24" sqref="N24"/>
    </sheetView>
  </sheetViews>
  <sheetFormatPr defaultColWidth="9.00390625" defaultRowHeight="12.75"/>
  <cols>
    <col min="2" max="2" width="11.625" style="0" bestFit="1" customWidth="1"/>
    <col min="3" max="11" width="3.25390625" style="0" bestFit="1" customWidth="1"/>
    <col min="12" max="12" width="4.25390625" style="0" bestFit="1" customWidth="1"/>
    <col min="13" max="17" width="3.25390625" style="0" bestFit="1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ht="12.75">
      <c r="A2">
        <v>1</v>
      </c>
      <c r="B2" t="s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0</v>
      </c>
      <c r="R2">
        <f>SUM(C2:Q2)</f>
        <v>9</v>
      </c>
      <c r="S2" t="str">
        <f>IF(R2&gt;=4,"Зачёт","Незачёт")</f>
        <v>Зачёт</v>
      </c>
      <c r="T2" t="str">
        <f>IF(R2&gt;=12,"5",IF(R2&gt;=9,"4",IF(R2&gt;=4,"3","2")))</f>
        <v>4</v>
      </c>
    </row>
    <row r="3" spans="1:20" ht="12.75">
      <c r="A3">
        <v>2</v>
      </c>
      <c r="B3" t="s">
        <v>1</v>
      </c>
      <c r="C3">
        <v>1</v>
      </c>
      <c r="D3">
        <v>0</v>
      </c>
      <c r="E3">
        <v>0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R3">
        <f aca="true" t="shared" si="0" ref="R3:R11">SUM(C3:Q3)</f>
        <v>8</v>
      </c>
      <c r="S3" t="str">
        <f aca="true" t="shared" si="1" ref="S3:S11">IF(R3&gt;=4,"Зачёт","Незачёт")</f>
        <v>Зачёт</v>
      </c>
      <c r="T3" t="str">
        <f aca="true" t="shared" si="2" ref="T3:T11">IF(R3&gt;=12,"5",IF(R3&gt;=9,"4",IF(R3&gt;=4,"3","2")))</f>
        <v>3</v>
      </c>
    </row>
    <row r="4" spans="1:20" ht="12.75">
      <c r="A4">
        <v>3</v>
      </c>
      <c r="B4" t="s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R4">
        <f t="shared" si="0"/>
        <v>10</v>
      </c>
      <c r="S4" t="str">
        <f t="shared" si="1"/>
        <v>Зачёт</v>
      </c>
      <c r="T4" t="str">
        <f t="shared" si="2"/>
        <v>4</v>
      </c>
    </row>
    <row r="5" spans="1:20" ht="12.75">
      <c r="A5">
        <v>4</v>
      </c>
      <c r="B5" t="s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0</v>
      </c>
      <c r="R5">
        <f t="shared" si="0"/>
        <v>9</v>
      </c>
      <c r="S5" t="str">
        <f t="shared" si="1"/>
        <v>Зачёт</v>
      </c>
      <c r="T5" t="str">
        <f t="shared" si="2"/>
        <v>4</v>
      </c>
    </row>
    <row r="6" spans="1:20" ht="12.75">
      <c r="A6">
        <v>5</v>
      </c>
      <c r="B6" t="s">
        <v>1</v>
      </c>
      <c r="C6">
        <v>1</v>
      </c>
      <c r="D6">
        <v>1</v>
      </c>
      <c r="E6">
        <v>1</v>
      </c>
      <c r="F6">
        <v>0</v>
      </c>
      <c r="G6">
        <v>0</v>
      </c>
      <c r="H6">
        <v>0</v>
      </c>
      <c r="I6">
        <v>1</v>
      </c>
      <c r="J6">
        <v>1</v>
      </c>
      <c r="K6">
        <v>1</v>
      </c>
      <c r="L6">
        <v>1</v>
      </c>
      <c r="R6">
        <f t="shared" si="0"/>
        <v>7</v>
      </c>
      <c r="S6" t="str">
        <f t="shared" si="1"/>
        <v>Зачёт</v>
      </c>
      <c r="T6" t="str">
        <f t="shared" si="2"/>
        <v>3</v>
      </c>
    </row>
    <row r="7" spans="1:20" ht="12.75">
      <c r="A7">
        <v>6</v>
      </c>
      <c r="B7" t="s">
        <v>1</v>
      </c>
      <c r="C7">
        <v>0</v>
      </c>
      <c r="D7">
        <v>1</v>
      </c>
      <c r="E7">
        <v>1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1</v>
      </c>
      <c r="R7">
        <f t="shared" si="0"/>
        <v>6</v>
      </c>
      <c r="S7" t="str">
        <f t="shared" si="1"/>
        <v>Зачёт</v>
      </c>
      <c r="T7" t="str">
        <f t="shared" si="2"/>
        <v>3</v>
      </c>
    </row>
    <row r="8" spans="1:20" ht="12.75">
      <c r="A8">
        <v>7</v>
      </c>
      <c r="B8" t="s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R8">
        <f t="shared" si="0"/>
        <v>10</v>
      </c>
      <c r="S8" t="str">
        <f t="shared" si="1"/>
        <v>Зачёт</v>
      </c>
      <c r="T8" t="str">
        <f t="shared" si="2"/>
        <v>4</v>
      </c>
    </row>
    <row r="9" spans="1:20" ht="12.75">
      <c r="A9">
        <v>8</v>
      </c>
      <c r="B9" t="s">
        <v>1</v>
      </c>
      <c r="C9">
        <v>1</v>
      </c>
      <c r="D9">
        <v>1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R9">
        <f t="shared" si="0"/>
        <v>9</v>
      </c>
      <c r="S9" t="str">
        <f t="shared" si="1"/>
        <v>Зачёт</v>
      </c>
      <c r="T9" t="str">
        <f t="shared" si="2"/>
        <v>4</v>
      </c>
    </row>
    <row r="10" spans="1:21" ht="12.75">
      <c r="A10">
        <v>9</v>
      </c>
      <c r="B10" t="s">
        <v>1</v>
      </c>
      <c r="R10">
        <f t="shared" si="0"/>
        <v>0</v>
      </c>
      <c r="S10" t="str">
        <f t="shared" si="1"/>
        <v>Незачёт</v>
      </c>
      <c r="T10" t="str">
        <f t="shared" si="2"/>
        <v>2</v>
      </c>
      <c r="U10" t="s">
        <v>22</v>
      </c>
    </row>
    <row r="11" spans="1:20" ht="12.75">
      <c r="A11">
        <v>10</v>
      </c>
      <c r="B11" t="s">
        <v>1</v>
      </c>
      <c r="C11">
        <v>1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1</v>
      </c>
      <c r="K11">
        <v>1</v>
      </c>
      <c r="L11">
        <v>1</v>
      </c>
      <c r="R11">
        <f t="shared" si="0"/>
        <v>8</v>
      </c>
      <c r="S11" t="str">
        <f t="shared" si="1"/>
        <v>Зачёт</v>
      </c>
      <c r="T11" t="str">
        <f t="shared" si="2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18" sqref="E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11.625" style="0" bestFit="1" customWidth="1"/>
    <col min="5" max="7" width="10.25390625" style="0" bestFit="1" customWidth="1"/>
  </cols>
  <sheetData>
    <row r="1" spans="1:7" ht="12.75">
      <c r="A1" t="s">
        <v>0</v>
      </c>
      <c r="B1" t="s">
        <v>20</v>
      </c>
      <c r="C1" t="s">
        <v>26</v>
      </c>
      <c r="D1" t="s">
        <v>27</v>
      </c>
      <c r="E1" t="s">
        <v>23</v>
      </c>
      <c r="F1" t="s">
        <v>24</v>
      </c>
      <c r="G1" t="s">
        <v>25</v>
      </c>
    </row>
    <row r="2" spans="1:7" ht="12.75">
      <c r="A2">
        <v>1</v>
      </c>
      <c r="B2" t="s">
        <v>20</v>
      </c>
      <c r="C2">
        <f>ГАЛОГЕНЫ!R2</f>
        <v>2</v>
      </c>
      <c r="D2">
        <f>КИСЛОРОД!R2</f>
        <v>14</v>
      </c>
      <c r="E2">
        <f>' АЗОТ'!R2</f>
        <v>8</v>
      </c>
      <c r="F2">
        <f>' УГЛЕРОД'!R2</f>
        <v>8</v>
      </c>
      <c r="G2">
        <f>'ИТОГОВАЯ НЕМЕТАЛЛЫ'!R2</f>
        <v>9</v>
      </c>
    </row>
    <row r="3" spans="1:7" ht="12.75">
      <c r="A3">
        <v>2</v>
      </c>
      <c r="B3" t="s">
        <v>20</v>
      </c>
      <c r="C3">
        <f>ГАЛОГЕНЫ!R9</f>
        <v>0</v>
      </c>
      <c r="D3">
        <f>КИСЛОРОД!R9</f>
        <v>9</v>
      </c>
      <c r="E3">
        <f>' АЗОТ'!R3</f>
        <v>6</v>
      </c>
      <c r="F3">
        <f>' УГЛЕРОД'!R3</f>
        <v>6</v>
      </c>
      <c r="G3">
        <f>'ИТОГОВАЯ НЕМЕТАЛЛЫ'!R3</f>
        <v>8</v>
      </c>
    </row>
    <row r="4" spans="1:7" ht="12.75">
      <c r="A4">
        <v>3</v>
      </c>
      <c r="B4" t="s">
        <v>20</v>
      </c>
      <c r="C4">
        <f>ГАЛОГЕНЫ!R5</f>
        <v>0</v>
      </c>
      <c r="D4">
        <f>КИСЛОРОД!R5</f>
        <v>3</v>
      </c>
      <c r="E4">
        <f>' АЗОТ'!R4</f>
        <v>5</v>
      </c>
      <c r="F4">
        <f>' УГЛЕРОД'!R4</f>
        <v>8</v>
      </c>
      <c r="G4">
        <f>'ИТОГОВАЯ НЕМЕТАЛЛЫ'!R4</f>
        <v>10</v>
      </c>
    </row>
    <row r="5" spans="1:7" ht="12.75">
      <c r="A5">
        <v>4</v>
      </c>
      <c r="B5" t="s">
        <v>20</v>
      </c>
      <c r="C5">
        <f>ГАЛОГЕНЫ!R7</f>
        <v>0</v>
      </c>
      <c r="D5">
        <f>КИСЛОРОД!R7</f>
        <v>4</v>
      </c>
      <c r="E5">
        <f>' АЗОТ'!R5</f>
        <v>4</v>
      </c>
      <c r="F5">
        <f>' УГЛЕРОД'!R5</f>
        <v>5</v>
      </c>
      <c r="G5">
        <f>'ИТОГОВАЯ НЕМЕТАЛЛЫ'!R5</f>
        <v>9</v>
      </c>
    </row>
    <row r="6" spans="1:7" ht="12.75">
      <c r="A6">
        <v>5</v>
      </c>
      <c r="B6" t="s">
        <v>20</v>
      </c>
      <c r="C6">
        <f>ГАЛОГЕНЫ!R11</f>
        <v>1</v>
      </c>
      <c r="D6">
        <f>КИСЛОРОД!R11</f>
        <v>4</v>
      </c>
      <c r="E6">
        <f>' АЗОТ'!R6</f>
        <v>0</v>
      </c>
      <c r="F6">
        <f>' УГЛЕРОД'!R6</f>
        <v>7</v>
      </c>
      <c r="G6">
        <f>'ИТОГОВАЯ НЕМЕТАЛЛЫ'!R6</f>
        <v>7</v>
      </c>
    </row>
    <row r="7" spans="1:7" ht="12.75">
      <c r="A7">
        <v>6</v>
      </c>
      <c r="B7" t="s">
        <v>20</v>
      </c>
      <c r="C7">
        <f>ГАЛОГЕНЫ!R8</f>
        <v>1</v>
      </c>
      <c r="D7">
        <f>КИСЛОРОД!R8</f>
        <v>13</v>
      </c>
      <c r="E7">
        <f>' АЗОТ'!R7</f>
        <v>9</v>
      </c>
      <c r="F7">
        <f>' УГЛЕРОД'!R7</f>
        <v>8</v>
      </c>
      <c r="G7">
        <f>'ИТОГОВАЯ НЕМЕТАЛЛЫ'!R7</f>
        <v>6</v>
      </c>
    </row>
    <row r="8" spans="1:7" ht="12.75">
      <c r="A8">
        <v>7</v>
      </c>
      <c r="B8" t="s">
        <v>20</v>
      </c>
      <c r="C8">
        <f>ГАЛОГЕНЫ!R6</f>
        <v>3</v>
      </c>
      <c r="D8">
        <f>КИСЛОРОД!R6</f>
        <v>4</v>
      </c>
      <c r="E8">
        <f>' АЗОТ'!R8</f>
        <v>7</v>
      </c>
      <c r="F8">
        <f>' УГЛЕРОД'!R8</f>
        <v>8</v>
      </c>
      <c r="G8">
        <f>'ИТОГОВАЯ НЕМЕТАЛЛЫ'!R8</f>
        <v>10</v>
      </c>
    </row>
    <row r="9" spans="1:7" ht="12.75">
      <c r="A9">
        <v>8</v>
      </c>
      <c r="B9" t="s">
        <v>20</v>
      </c>
      <c r="C9">
        <f>ГАЛОГЕНЫ!R3</f>
        <v>1</v>
      </c>
      <c r="D9">
        <f>КИСЛОРОД!R3</f>
        <v>9</v>
      </c>
      <c r="E9">
        <f>' АЗОТ'!R9</f>
        <v>7</v>
      </c>
      <c r="F9">
        <f>' УГЛЕРОД'!R9</f>
        <v>7</v>
      </c>
      <c r="G9">
        <f>'ИТОГОВАЯ НЕМЕТАЛЛЫ'!R9</f>
        <v>9</v>
      </c>
    </row>
    <row r="10" spans="1:7" ht="12.75">
      <c r="A10">
        <v>9</v>
      </c>
      <c r="B10" t="s">
        <v>20</v>
      </c>
      <c r="C10">
        <f>ГАЛОГЕНЫ!R10</f>
        <v>1</v>
      </c>
      <c r="D10">
        <f>КИСЛОРОД!R10</f>
        <v>9</v>
      </c>
      <c r="E10">
        <f>' АЗОТ'!R10</f>
        <v>7</v>
      </c>
      <c r="F10">
        <f>' УГЛЕРОД'!R10</f>
        <v>7</v>
      </c>
      <c r="G10">
        <f>'ИТОГОВАЯ НЕМЕТАЛЛЫ'!R10</f>
        <v>0</v>
      </c>
    </row>
    <row r="11" spans="1:7" ht="12.75">
      <c r="A11">
        <v>10</v>
      </c>
      <c r="B11" t="s">
        <v>20</v>
      </c>
      <c r="C11">
        <f>ГАЛОГЕНЫ!R4</f>
        <v>0</v>
      </c>
      <c r="D11">
        <f>КИСЛОРОД!R4</f>
        <v>7</v>
      </c>
      <c r="E11">
        <f>' АЗОТ'!R11</f>
        <v>0</v>
      </c>
      <c r="F11">
        <f>' УГЛЕРОД'!R11</f>
        <v>6</v>
      </c>
      <c r="G11">
        <f>'ИТОГОВАЯ НЕМЕТАЛЛЫ'!R11</f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" sqref="B1:B11"/>
    </sheetView>
  </sheetViews>
  <sheetFormatPr defaultColWidth="9.00390625" defaultRowHeight="12.75"/>
  <cols>
    <col min="2" max="2" width="11.625" style="0" bestFit="1" customWidth="1"/>
    <col min="3" max="3" width="4.75390625" style="0" bestFit="1" customWidth="1"/>
    <col min="4" max="4" width="5.75390625" style="0" bestFit="1" customWidth="1"/>
    <col min="18" max="18" width="12.75390625" style="0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8</v>
      </c>
      <c r="K1" t="s">
        <v>9</v>
      </c>
      <c r="L1" t="s">
        <v>10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21</v>
      </c>
    </row>
    <row r="2" spans="1:18" ht="12.75">
      <c r="A2">
        <v>1</v>
      </c>
      <c r="B2" t="s">
        <v>1</v>
      </c>
      <c r="C2" s="1">
        <f>AVERAGE(ГАЛОГЕНЫ!C2,КИСЛОРОД!C2,' АЗОТ'!C2,' УГЛЕРОД'!C2,'ИТОГОВАЯ НЕМЕТАЛЛЫ'!C2)</f>
        <v>0.8</v>
      </c>
      <c r="D2" s="1">
        <f>AVERAGE(ГАЛОГЕНЫ!D2,КИСЛОРОД!D2,' АЗОТ'!D2,' УГЛЕРОД'!D2,'ИТОГОВАЯ НЕМЕТАЛЛЫ'!D2)</f>
        <v>0.6</v>
      </c>
      <c r="E2" s="1">
        <f>AVERAGE(ГАЛОГЕНЫ!E2,КИСЛОРОД!E2,' АЗОТ'!E2,' УГЛЕРОД'!E2,'ИТОГОВАЯ НЕМЕТАЛЛЫ'!E2)</f>
        <v>0.8</v>
      </c>
      <c r="F2" s="1">
        <f>AVERAGE(ГАЛОГЕНЫ!F2,КИСЛОРОД!F2,' АЗОТ'!F2,' УГЛЕРОД'!F2,'ИТОГОВАЯ НЕМЕТАЛЛЫ'!F2)</f>
        <v>0.8</v>
      </c>
      <c r="G2" s="1">
        <f>AVERAGE(ГАЛОГЕНЫ!G2,КИСЛОРОД!G2,' АЗОТ'!G2,' УГЛЕРОД'!G2,'ИТОГОВАЯ НЕМЕТАЛЛЫ'!G2)</f>
        <v>0.8</v>
      </c>
      <c r="H2" s="1">
        <f>AVERAGE(ГАЛОГЕНЫ!H2,КИСЛОРОД!H2,' АЗОТ'!H2,' УГЛЕРОД'!H2,'ИТОГОВАЯ НЕМЕТАЛЛЫ'!H2)</f>
        <v>0.8</v>
      </c>
      <c r="I2" s="1">
        <f>AVERAGE(ГАЛОГЕНЫ!I2,КИСЛОРОД!I2,' АЗОТ'!I2,' УГЛЕРОД'!I2,'ИТОГОВАЯ НЕМЕТАЛЛЫ'!I2)</f>
        <v>0.6</v>
      </c>
      <c r="J2" s="1">
        <f>AVERAGE(ГАЛОГЕНЫ!J2,КИСЛОРОД!J2,' АЗОТ'!J2,' УГЛЕРОД'!J2,'ИТОГОВАЯ НЕМЕТАЛЛЫ'!J2)</f>
        <v>0.6</v>
      </c>
      <c r="K2" s="1">
        <f>AVERAGE(ГАЛОГЕНЫ!K2,КИСЛОРОД!K2,' АЗОТ'!K2,' УГЛЕРОД'!K2,'ИТОГОВАЯ НЕМЕТАЛЛЫ'!K2)</f>
        <v>0.6</v>
      </c>
      <c r="L2" s="1">
        <f>AVERAGE(ГАЛОГЕНЫ!L2,КИСЛОРОД!L2,' АЗОТ'!L2,' УГЛЕРОД'!L2,'ИТОГОВАЯ НЕМЕТАЛЛЫ'!L2)</f>
        <v>0.6</v>
      </c>
      <c r="M2" s="1">
        <f>AVERAGE(ГАЛОГЕНЫ!M2,КИСЛОРОД!M2,' АЗОТ'!M2,' УГЛЕРОД'!M2,'ИТОГОВАЯ НЕМЕТАЛЛЫ'!M2)</f>
        <v>1</v>
      </c>
      <c r="N2" s="1">
        <f>AVERAGE(ГАЛОГЕНЫ!N2,КИСЛОРОД!N2,' АЗОТ'!N2,' УГЛЕРОД'!N2,'ИТОГОВАЯ НЕМЕТАЛЛЫ'!N2)</f>
        <v>1</v>
      </c>
      <c r="O2" s="1">
        <f>AVERAGE(ГАЛОГЕНЫ!O2,КИСЛОРОД!O2,' АЗОТ'!O2,' УГЛЕРОД'!O2,'ИТОГОВАЯ НЕМЕТАЛЛЫ'!O2)</f>
        <v>0.5</v>
      </c>
      <c r="P2" s="1">
        <f>AVERAGE(ГАЛОГЕНЫ!P2,КИСЛОРОД!P2,' АЗОТ'!P2,' УГЛЕРОД'!P2,'ИТОГОВАЯ НЕМЕТАЛЛЫ'!P2)</f>
        <v>0.5</v>
      </c>
      <c r="Q2" s="1">
        <f>AVERAGE(ГАЛОГЕНЫ!Q2,КИСЛОРОД!Q2,' АЗОТ'!Q2,' УГЛЕРОД'!Q2,'ИТОГОВАЯ НЕМЕТАЛЛЫ'!Q2)</f>
        <v>0</v>
      </c>
      <c r="R2">
        <f>AVERAGE(ГАЛОГЕНЫ!R2,КИСЛОРОД!R2,' АЗОТ'!R2,' УГЛЕРОД'!R2,'ИТОГОВАЯ НЕМЕТАЛЛЫ'!R2)</f>
        <v>8.2</v>
      </c>
    </row>
    <row r="3" spans="1:18" ht="12.75">
      <c r="A3">
        <v>2</v>
      </c>
      <c r="B3" t="s">
        <v>1</v>
      </c>
      <c r="C3" s="1">
        <f>AVERAGE(ГАЛОГЕНЫ!C3,КИСЛОРОД!C3,' АЗОТ'!C3,' УГЛЕРОД'!C3,'ИТОГОВАЯ НЕМЕТАЛЛЫ'!C3)</f>
        <v>0.8</v>
      </c>
      <c r="D3" s="1">
        <f>AVERAGE(ГАЛОГЕНЫ!D3,КИСЛОРОД!D3,' АЗОТ'!D3,' УГЛЕРОД'!D3,'ИТОГОВАЯ НЕМЕТАЛЛЫ'!D3)</f>
        <v>0.2</v>
      </c>
      <c r="E3" s="1">
        <f>AVERAGE(ГАЛОГЕНЫ!E3,КИСЛОРОД!E3,' АЗОТ'!E3,' УГЛЕРОД'!E3,'ИТОГОВАЯ НЕМЕТАЛЛЫ'!E3)</f>
        <v>0.5</v>
      </c>
      <c r="F3" s="1">
        <f>AVERAGE(ГАЛОГЕНЫ!F3,КИСЛОРОД!F3,' АЗОТ'!F3,' УГЛЕРОД'!F3,'ИТОГОВАЯ НЕМЕТАЛЛЫ'!F3)</f>
        <v>0.6666666666666666</v>
      </c>
      <c r="G3" s="1">
        <f>AVERAGE(ГАЛОГЕНЫ!G3,КИСЛОРОД!G3,' АЗОТ'!G3,' УГЛЕРОД'!G3,'ИТОГОВАЯ НЕМЕТАЛЛЫ'!G3)</f>
        <v>0.5</v>
      </c>
      <c r="H3" s="1">
        <f>AVERAGE(ГАЛОГЕНЫ!H3,КИСЛОРОД!H3,' АЗОТ'!H3,' УГЛЕРОД'!H3,'ИТОГОВАЯ НЕМЕТАЛЛЫ'!H3)</f>
        <v>0.75</v>
      </c>
      <c r="I3" s="1">
        <f>AVERAGE(ГАЛОГЕНЫ!I3,КИСЛОРОД!I3,' АЗОТ'!I3,' УГЛЕРОД'!I3,'ИТОГОВАЯ НЕМЕТАЛЛЫ'!I3)</f>
        <v>1</v>
      </c>
      <c r="J3" s="1">
        <f>AVERAGE(ГАЛОГЕНЫ!J3,КИСЛОРОД!J3,' АЗОТ'!J3,' УГЛЕРОД'!J3,'ИТОГОВАЯ НЕМЕТАЛЛЫ'!J3)</f>
        <v>0.75</v>
      </c>
      <c r="K3" s="1">
        <f>AVERAGE(ГАЛОГЕНЫ!K3,КИСЛОРОД!K3,' АЗОТ'!K3,' УГЛЕРОД'!K3,'ИТОГОВАЯ НЕМЕТАЛЛЫ'!K3)</f>
        <v>0.75</v>
      </c>
      <c r="L3" s="1">
        <f>AVERAGE(ГАЛОГЕНЫ!L3,КИСЛОРОД!L3,' АЗОТ'!L3,' УГЛЕРОД'!L3,'ИТОГОВАЯ НЕМЕТАЛЛЫ'!L3)</f>
        <v>1</v>
      </c>
      <c r="M3" s="1">
        <f>AVERAGE(ГАЛОГЕНЫ!M3,КИСЛОРОД!M3,' АЗОТ'!M3,' УГЛЕРОД'!M3,'ИТОГОВАЯ НЕМЕТАЛЛЫ'!M3)</f>
        <v>1</v>
      </c>
      <c r="N3" s="1">
        <f>AVERAGE(ГАЛОГЕНЫ!N3,КИСЛОРОД!N3,' АЗОТ'!N3,' УГЛЕРОД'!N3,'ИТОГОВАЯ НЕМЕТАЛЛЫ'!N3)</f>
        <v>1</v>
      </c>
      <c r="O3" s="1" t="e">
        <f>AVERAGE(ГАЛОГЕНЫ!O3,КИСЛОРОД!O3,' АЗОТ'!O3,' УГЛЕРОД'!O3,'ИТОГОВАЯ НЕМЕТАЛЛЫ'!O3)</f>
        <v>#DIV/0!</v>
      </c>
      <c r="P3" s="1" t="e">
        <f>AVERAGE(ГАЛОГЕНЫ!P3,КИСЛОРОД!P3,' АЗОТ'!P3,' УГЛЕРОД'!P3,'ИТОГОВАЯ НЕМЕТАЛЛЫ'!P3)</f>
        <v>#DIV/0!</v>
      </c>
      <c r="Q3" s="1" t="e">
        <f>AVERAGE(ГАЛОГЕНЫ!Q3,КИСЛОРОД!Q3,' АЗОТ'!Q3,' УГЛЕРОД'!Q3,'ИТОГОВАЯ НЕМЕТАЛЛЫ'!Q3)</f>
        <v>#DIV/0!</v>
      </c>
      <c r="R3">
        <f>AVERAGE(ГАЛОГЕНЫ!R3,КИСЛОРОД!R3,' АЗОТ'!R3,' УГЛЕРОД'!R3,'ИТОГОВАЯ НЕМЕТАЛЛЫ'!R3)</f>
        <v>6</v>
      </c>
    </row>
    <row r="4" spans="1:18" ht="12.75">
      <c r="A4">
        <v>3</v>
      </c>
      <c r="B4" t="s">
        <v>1</v>
      </c>
      <c r="C4" s="1">
        <f>AVERAGE(ГАЛОГЕНЫ!C4,КИСЛОРОД!C4,' АЗОТ'!C4,' УГЛЕРОД'!C4,'ИТОГОВАЯ НЕМЕТАЛЛЫ'!C4)</f>
        <v>0.6</v>
      </c>
      <c r="D4" s="1">
        <f>AVERAGE(ГАЛОГЕНЫ!D4,КИСЛОРОД!D4,' АЗОТ'!D4,' УГЛЕРОД'!D4,'ИТОГОВАЯ НЕМЕТАЛЛЫ'!D4)</f>
        <v>0.6</v>
      </c>
      <c r="E4" s="1">
        <f>AVERAGE(ГАЛОГЕНЫ!E4,КИСЛОРОД!E4,' АЗОТ'!E4,' УГЛЕРОД'!E4,'ИТОГОВАЯ НЕМЕТАЛЛЫ'!E4)</f>
        <v>0.6666666666666666</v>
      </c>
      <c r="F4" s="1">
        <f>AVERAGE(ГАЛОГЕНЫ!F4,КИСЛОРОД!F4,' АЗОТ'!F4,' УГЛЕРОД'!F4,'ИТОГОВАЯ НЕМЕТАЛЛЫ'!F4)</f>
        <v>1</v>
      </c>
      <c r="G4" s="1">
        <f>AVERAGE(ГАЛОГЕНЫ!G4,КИСЛОРОД!G4,' АЗОТ'!G4,' УГЛЕРОД'!G4,'ИТОГОВАЯ НЕМЕТАЛЛЫ'!G4)</f>
        <v>1</v>
      </c>
      <c r="H4" s="1">
        <f>AVERAGE(ГАЛОГЕНЫ!H4,КИСЛОРОД!H4,' АЗОТ'!H4,' УГЛЕРОД'!H4,'ИТОГОВАЯ НЕМЕТАЛЛЫ'!H4)</f>
        <v>0.75</v>
      </c>
      <c r="I4" s="1">
        <f>AVERAGE(ГАЛОГЕНЫ!I4,КИСЛОРОД!I4,' АЗОТ'!I4,' УГЛЕРОД'!I4,'ИТОГОВАЯ НЕМЕТАЛЛЫ'!I4)</f>
        <v>0.5</v>
      </c>
      <c r="J4" s="1">
        <f>AVERAGE(ГАЛОГЕНЫ!J4,КИСЛОРОД!J4,' АЗОТ'!J4,' УГЛЕРОД'!J4,'ИТОГОВАЯ НЕМЕТАЛЛЫ'!J4)</f>
        <v>1</v>
      </c>
      <c r="K4" s="1">
        <f>AVERAGE(ГАЛОГЕНЫ!K4,КИСЛОРОД!K4,' АЗОТ'!K4,' УГЛЕРОД'!K4,'ИТОГОВАЯ НЕМЕТАЛЛЫ'!K4)</f>
        <v>0.75</v>
      </c>
      <c r="L4" s="1">
        <f>AVERAGE(ГАЛОГЕНЫ!L4,КИСЛОРОД!L4,' АЗОТ'!L4,' УГЛЕРОД'!L4,'ИТОГОВАЯ НЕМЕТАЛЛЫ'!L4)</f>
        <v>1</v>
      </c>
      <c r="M4" s="1">
        <f>AVERAGE(ГАЛОГЕНЫ!M4,КИСЛОРОД!M4,' АЗОТ'!M4,' УГЛЕРОД'!M4,'ИТОГОВАЯ НЕМЕТАЛЛЫ'!M4)</f>
        <v>1</v>
      </c>
      <c r="N4" s="1" t="e">
        <f>AVERAGE(ГАЛОГЕНЫ!N4,КИСЛОРОД!N4,' АЗОТ'!N4,' УГЛЕРОД'!N4,'ИТОГОВАЯ НЕМЕТАЛЛЫ'!N4)</f>
        <v>#DIV/0!</v>
      </c>
      <c r="O4" s="1" t="e">
        <f>AVERAGE(ГАЛОГЕНЫ!O4,КИСЛОРОД!O4,' АЗОТ'!O4,' УГЛЕРОД'!O4,'ИТОГОВАЯ НЕМЕТАЛЛЫ'!O4)</f>
        <v>#DIV/0!</v>
      </c>
      <c r="P4" s="1" t="e">
        <f>AVERAGE(ГАЛОГЕНЫ!P4,КИСЛОРОД!P4,' АЗОТ'!P4,' УГЛЕРОД'!P4,'ИТОГОВАЯ НЕМЕТАЛЛЫ'!P4)</f>
        <v>#DIV/0!</v>
      </c>
      <c r="Q4" s="1" t="e">
        <f>AVERAGE(ГАЛОГЕНЫ!Q4,КИСЛОРОД!Q4,' АЗОТ'!Q4,' УГЛЕРОД'!Q4,'ИТОГОВАЯ НЕМЕТАЛЛЫ'!Q4)</f>
        <v>#DIV/0!</v>
      </c>
      <c r="R4">
        <f>AVERAGE(ГАЛОГЕНЫ!R4,КИСЛОРОД!R4,' АЗОТ'!R4,' УГЛЕРОД'!R4,'ИТОГОВАЯ НЕМЕТАЛЛЫ'!R4)</f>
        <v>6</v>
      </c>
    </row>
    <row r="5" spans="1:18" ht="12.75">
      <c r="A5">
        <v>4</v>
      </c>
      <c r="B5" t="s">
        <v>1</v>
      </c>
      <c r="C5" s="1">
        <f>AVERAGE(ГАЛОГЕНЫ!C5,КИСЛОРОД!C5,' АЗОТ'!C5,' УГЛЕРОД'!C5,'ИТОГОВАЯ НЕМЕТАЛЛЫ'!C5)</f>
        <v>0.8</v>
      </c>
      <c r="D5" s="1">
        <f>AVERAGE(ГАЛОГЕНЫ!D5,КИСЛОРОД!D5,' АЗОТ'!D5,' УГЛЕРОД'!D5,'ИТОГОВАЯ НЕМЕТАЛЛЫ'!D5)</f>
        <v>0.6</v>
      </c>
      <c r="E5" s="1">
        <f>AVERAGE(ГАЛОГЕНЫ!E5,КИСЛОРОД!E5,' АЗОТ'!E5,' УГЛЕРОД'!E5,'ИТОГОВАЯ НЕМЕТАЛЛЫ'!E5)</f>
        <v>0.5</v>
      </c>
      <c r="F5" s="1">
        <f>AVERAGE(ГАЛОГЕНЫ!F5,КИСЛОРОД!F5,' АЗОТ'!F5,' УГЛЕРОД'!F5,'ИТОГОВАЯ НЕМЕТАЛЛЫ'!F5)</f>
        <v>0.3333333333333333</v>
      </c>
      <c r="G5" s="1">
        <f>AVERAGE(ГАЛОГЕНЫ!G5,КИСЛОРОД!G5,' АЗОТ'!G5,' УГЛЕРОД'!G5,'ИТОГОВАЯ НЕМЕТАЛЛЫ'!G5)</f>
        <v>0.3333333333333333</v>
      </c>
      <c r="H5" s="1">
        <f>AVERAGE(ГАЛОГЕНЫ!H5,КИСЛОРОД!H5,' АЗОТ'!H5,' УГЛЕРОД'!H5,'ИТОГОВАЯ НЕМЕТАЛЛЫ'!H5)</f>
        <v>1</v>
      </c>
      <c r="I5" s="1">
        <f>AVERAGE(ГАЛОГЕНЫ!I5,КИСЛОРОД!I5,' АЗОТ'!I5,' УГЛЕРОД'!I5,'ИТОГОВАЯ НЕМЕТАЛЛЫ'!I5)</f>
        <v>0.6666666666666666</v>
      </c>
      <c r="J5" s="1">
        <f>AVERAGE(ГАЛОГЕНЫ!J5,КИСЛОРОД!J5,' АЗОТ'!J5,' УГЛЕРОД'!J5,'ИТОГОВАЯ НЕМЕТАЛЛЫ'!J5)</f>
        <v>0.6666666666666666</v>
      </c>
      <c r="K5" s="1">
        <f>AVERAGE(ГАЛОГЕНЫ!K5,КИСЛОРОД!K5,' АЗОТ'!K5,' УГЛЕРОД'!K5,'ИТОГОВАЯ НЕМЕТАЛЛЫ'!K5)</f>
        <v>0.3333333333333333</v>
      </c>
      <c r="L5" s="1">
        <f>AVERAGE(ГАЛОГЕНЫ!L5,КИСЛОРОД!L5,' АЗОТ'!L5,' УГЛЕРОД'!L5,'ИТОГОВАЯ НЕМЕТАЛЛЫ'!L5)</f>
        <v>0.6666666666666666</v>
      </c>
      <c r="M5" s="1" t="e">
        <f>AVERAGE(ГАЛОГЕНЫ!M5,КИСЛОРОД!M5,' АЗОТ'!M5,' УГЛЕРОД'!M5,'ИТОГОВАЯ НЕМЕТАЛЛЫ'!M5)</f>
        <v>#DIV/0!</v>
      </c>
      <c r="N5" s="1" t="e">
        <f>AVERAGE(ГАЛОГЕНЫ!N5,КИСЛОРОД!N5,' АЗОТ'!N5,' УГЛЕРОД'!N5,'ИТОГОВАЯ НЕМЕТАЛЛЫ'!N5)</f>
        <v>#DIV/0!</v>
      </c>
      <c r="O5" s="1" t="e">
        <f>AVERAGE(ГАЛОГЕНЫ!O5,КИСЛОРОД!O5,' АЗОТ'!O5,' УГЛЕРОД'!O5,'ИТОГОВАЯ НЕМЕТАЛЛЫ'!O5)</f>
        <v>#DIV/0!</v>
      </c>
      <c r="P5" s="1" t="e">
        <f>AVERAGE(ГАЛОГЕНЫ!P5,КИСЛОРОД!P5,' АЗОТ'!P5,' УГЛЕРОД'!P5,'ИТОГОВАЯ НЕМЕТАЛЛЫ'!P5)</f>
        <v>#DIV/0!</v>
      </c>
      <c r="Q5" s="1" t="e">
        <f>AVERAGE(ГАЛОГЕНЫ!Q5,КИСЛОРОД!Q5,' АЗОТ'!Q5,' УГЛЕРОД'!Q5,'ИТОГОВАЯ НЕМЕТАЛЛЫ'!Q5)</f>
        <v>#DIV/0!</v>
      </c>
      <c r="R5">
        <f>AVERAGE(ГАЛОГЕНЫ!R5,КИСЛОРОД!R5,' АЗОТ'!R5,' УГЛЕРОД'!R5,'ИТОГОВАЯ НЕМЕТАЛЛЫ'!R5)</f>
        <v>4.2</v>
      </c>
    </row>
    <row r="6" spans="1:18" ht="12.75">
      <c r="A6">
        <v>5</v>
      </c>
      <c r="B6" t="s">
        <v>1</v>
      </c>
      <c r="C6" s="1">
        <f>AVERAGE(ГАЛОГЕНЫ!C6,КИСЛОРОД!C6,' АЗОТ'!C6,' УГЛЕРОД'!C6,'ИТОГОВАЯ НЕМЕТАЛЛЫ'!C6)</f>
        <v>0.75</v>
      </c>
      <c r="D6" s="1">
        <f>AVERAGE(ГАЛОГЕНЫ!D6,КИСЛОРОД!D6,' АЗОТ'!D6,' УГЛЕРОД'!D6,'ИТОГОВАЯ НЕМЕТАЛЛЫ'!D6)</f>
        <v>0.5</v>
      </c>
      <c r="E6" s="1">
        <f>AVERAGE(ГАЛОГЕНЫ!E6,КИСЛОРОД!E6,' АЗОТ'!E6,' УГЛЕРОД'!E6,'ИТОГОВАЯ НЕМЕТАЛЛЫ'!E6)</f>
        <v>1</v>
      </c>
      <c r="F6" s="1">
        <f>AVERAGE(ГАЛОГЕНЫ!F6,КИСЛОРОД!F6,' АЗОТ'!F6,' УГЛЕРОД'!F6,'ИТОГОВАЯ НЕМЕТАЛЛЫ'!F6)</f>
        <v>0.3333333333333333</v>
      </c>
      <c r="G6" s="1">
        <f>AVERAGE(ГАЛОГЕНЫ!G6,КИСЛОРОД!G6,' АЗОТ'!G6,' УГЛЕРОД'!G6,'ИТОГОВАЯ НЕМЕТАЛЛЫ'!G6)</f>
        <v>0.6666666666666666</v>
      </c>
      <c r="H6" s="1">
        <f>AVERAGE(ГАЛОГЕНЫ!H6,КИСЛОРОД!H6,' АЗОТ'!H6,' УГЛЕРОД'!H6,'ИТОГОВАЯ НЕМЕТАЛЛЫ'!H6)</f>
        <v>0.5</v>
      </c>
      <c r="I6" s="1">
        <f>AVERAGE(ГАЛОГЕНЫ!I6,КИСЛОРОД!I6,' АЗОТ'!I6,' УГЛЕРОД'!I6,'ИТОГОВАЯ НЕМЕТАЛЛЫ'!I6)</f>
        <v>0.5</v>
      </c>
      <c r="J6" s="1">
        <f>AVERAGE(ГАЛОГЕНЫ!J6,КИСЛОРОД!J6,' АЗОТ'!J6,' УГЛЕРОД'!J6,'ИТОГОВАЯ НЕМЕТАЛЛЫ'!J6)</f>
        <v>1</v>
      </c>
      <c r="K6" s="1">
        <f>AVERAGE(ГАЛОГЕНЫ!K6,КИСЛОРОД!K6,' АЗОТ'!K6,' УГЛЕРОД'!K6,'ИТОГОВАЯ НЕМЕТАЛЛЫ'!K6)</f>
        <v>1</v>
      </c>
      <c r="L6" s="1">
        <f>AVERAGE(ГАЛОГЕНЫ!L6,КИСЛОРОД!L6,' АЗОТ'!L6,' УГЛЕРОД'!L6,'ИТОГОВАЯ НЕМЕТАЛЛЫ'!L6)</f>
        <v>1</v>
      </c>
      <c r="M6" s="1">
        <f>AVERAGE(ГАЛОГЕНЫ!M6,КИСЛОРОД!M6,' АЗОТ'!M6,' УГЛЕРОД'!M6,'ИТОГОВАЯ НЕМЕТАЛЛЫ'!M6)</f>
        <v>1</v>
      </c>
      <c r="N6" s="1">
        <f>AVERAGE(ГАЛОГЕНЫ!N6,КИСЛОРОД!N6,' АЗОТ'!N6,' УГЛЕРОД'!N6,'ИТОГОВАЯ НЕМЕТАЛЛЫ'!N6)</f>
        <v>1</v>
      </c>
      <c r="O6" s="1">
        <f>AVERAGE(ГАЛОГЕНЫ!O6,КИСЛОРОД!O6,' АЗОТ'!O6,' УГЛЕРОД'!O6,'ИТОГОВАЯ НЕМЕТАЛЛЫ'!O6)</f>
        <v>1</v>
      </c>
      <c r="P6" s="1" t="e">
        <f>AVERAGE(ГАЛОГЕНЫ!P6,КИСЛОРОД!P6,' АЗОТ'!P6,' УГЛЕРОД'!P6,'ИТОГОВАЯ НЕМЕТАЛЛЫ'!P6)</f>
        <v>#DIV/0!</v>
      </c>
      <c r="Q6" s="1" t="e">
        <f>AVERAGE(ГАЛОГЕНЫ!Q6,КИСЛОРОД!Q6,' АЗОТ'!Q6,' УГЛЕРОД'!Q6,'ИТОГОВАЯ НЕМЕТАЛЛЫ'!Q6)</f>
        <v>#DIV/0!</v>
      </c>
      <c r="R6">
        <f>AVERAGE(ГАЛОГЕНЫ!R6,КИСЛОРОД!R6,' АЗОТ'!R6,' УГЛЕРОД'!R6,'ИТОГОВАЯ НЕМЕТАЛЛЫ'!R6)</f>
        <v>4.2</v>
      </c>
    </row>
    <row r="7" spans="1:18" ht="12.75">
      <c r="A7">
        <v>6</v>
      </c>
      <c r="B7" t="s">
        <v>1</v>
      </c>
      <c r="C7" s="1">
        <f>AVERAGE(ГАЛОГЕНЫ!C7,КИСЛОРОД!C7,' АЗОТ'!C7,' УГЛЕРОД'!C7,'ИТОГОВАЯ НЕМЕТАЛЛЫ'!C7)</f>
        <v>0.4</v>
      </c>
      <c r="D7" s="1">
        <f>AVERAGE(ГАЛОГЕНЫ!D7,КИСЛОРОД!D7,' АЗОТ'!D7,' УГЛЕРОД'!D7,'ИТОГОВАЯ НЕМЕТАЛЛЫ'!D7)</f>
        <v>0.4</v>
      </c>
      <c r="E7" s="1">
        <f>AVERAGE(ГАЛОГЕНЫ!E7,КИСЛОРОД!E7,' АЗОТ'!E7,' УГЛЕРОД'!E7,'ИТОГОВАЯ НЕМЕТАЛЛЫ'!E7)</f>
        <v>0.6666666666666666</v>
      </c>
      <c r="F7" s="1">
        <f>AVERAGE(ГАЛОГЕНЫ!F7,КИСЛОРОД!F7,' АЗОТ'!F7,' УГЛЕРОД'!F7,'ИТОГОВАЯ НЕМЕТАЛЛЫ'!F7)</f>
        <v>0.6666666666666666</v>
      </c>
      <c r="G7" s="1">
        <f>AVERAGE(ГАЛОГЕНЫ!G7,КИСЛОРОД!G7,' АЗОТ'!G7,' УГЛЕРОД'!G7,'ИТОГОВАЯ НЕМЕТАЛЛЫ'!G7)</f>
        <v>0.75</v>
      </c>
      <c r="H7" s="1">
        <f>AVERAGE(ГАЛОГЕНЫ!H7,КИСЛОРОД!H7,' АЗОТ'!H7,' УГЛЕРОД'!H7,'ИТОГОВАЯ НЕМЕТАЛЛЫ'!H7)</f>
        <v>0.75</v>
      </c>
      <c r="I7" s="1">
        <f>AVERAGE(ГАЛОГЕНЫ!I7,КИСЛОРОД!I7,' АЗОТ'!I7,' УГЛЕРОД'!I7,'ИТОГОВАЯ НЕМЕТАЛЛЫ'!I7)</f>
        <v>0.75</v>
      </c>
      <c r="J7" s="1">
        <f>AVERAGE(ГАЛОГЕНЫ!J7,КИСЛОРОД!J7,' АЗОТ'!J7,' УГЛЕРОД'!J7,'ИТОГОВАЯ НЕМЕТАЛЛЫ'!J7)</f>
        <v>1</v>
      </c>
      <c r="K7" s="1">
        <f>AVERAGE(ГАЛОГЕНЫ!K7,КИСЛОРОД!K7,' АЗОТ'!K7,' УГЛЕРОД'!K7,'ИТОГОВАЯ НЕМЕТАЛЛЫ'!K7)</f>
        <v>1</v>
      </c>
      <c r="L7" s="1">
        <f>AVERAGE(ГАЛОГЕНЫ!L7,КИСЛОРОД!L7,' АЗОТ'!L7,' УГЛЕРОД'!L7,'ИТОГОВАЯ НЕМЕТАЛЛЫ'!L7)</f>
        <v>1</v>
      </c>
      <c r="M7" s="1" t="e">
        <f>AVERAGE(ГАЛОГЕНЫ!M7,КИСЛОРОД!M7,' АЗОТ'!M7,' УГЛЕРОД'!M7,'ИТОГОВАЯ НЕМЕТАЛЛЫ'!M7)</f>
        <v>#DIV/0!</v>
      </c>
      <c r="N7" s="1" t="e">
        <f>AVERAGE(ГАЛОГЕНЫ!N7,КИСЛОРОД!N7,' АЗОТ'!N7,' УГЛЕРОД'!N7,'ИТОГОВАЯ НЕМЕТАЛЛЫ'!N7)</f>
        <v>#DIV/0!</v>
      </c>
      <c r="O7" s="1" t="e">
        <f>AVERAGE(ГАЛОГЕНЫ!O7,КИСЛОРОД!O7,' АЗОТ'!O7,' УГЛЕРОД'!O7,'ИТОГОВАЯ НЕМЕТАЛЛЫ'!O7)</f>
        <v>#DIV/0!</v>
      </c>
      <c r="P7" s="1" t="e">
        <f>AVERAGE(ГАЛОГЕНЫ!P7,КИСЛОРОД!P7,' АЗОТ'!P7,' УГЛЕРОД'!P7,'ИТОГОВАЯ НЕМЕТАЛЛЫ'!P7)</f>
        <v>#DIV/0!</v>
      </c>
      <c r="Q7" s="1" t="e">
        <f>AVERAGE(ГАЛОГЕНЫ!Q7,КИСЛОРОД!Q7,' АЗОТ'!Q7,' УГЛЕРОД'!Q7,'ИТОГОВАЯ НЕМЕТАЛЛЫ'!Q7)</f>
        <v>#DIV/0!</v>
      </c>
      <c r="R7">
        <f>AVERAGE(ГАЛОГЕНЫ!R7,КИСЛОРОД!R7,' АЗОТ'!R7,' УГЛЕРОД'!R7,'ИТОГОВАЯ НЕМЕТАЛЛЫ'!R7)</f>
        <v>5.4</v>
      </c>
    </row>
    <row r="8" spans="1:18" ht="12.75">
      <c r="A8">
        <v>7</v>
      </c>
      <c r="B8" t="s">
        <v>1</v>
      </c>
      <c r="C8" s="1">
        <f>AVERAGE(ГАЛОГЕНЫ!C8,КИСЛОРОД!C8,' АЗОТ'!C8,' УГЛЕРОД'!C8,'ИТОГОВАЯ НЕМЕТАЛЛЫ'!C8)</f>
        <v>0.6</v>
      </c>
      <c r="D8" s="1">
        <f>AVERAGE(ГАЛОГЕНЫ!D8,КИСЛОРОД!D8,' АЗОТ'!D8,' УГЛЕРОД'!D8,'ИТОГОВАЯ НЕМЕТАЛЛЫ'!D8)</f>
        <v>0.6</v>
      </c>
      <c r="E8" s="1">
        <f>AVERAGE(ГАЛОГЕНЫ!E8,КИСЛОРОД!E8,' АЗОТ'!E8,' УГЛЕРОД'!E8,'ИТОГОВАЯ НЕМЕТАЛЛЫ'!E8)</f>
        <v>1</v>
      </c>
      <c r="F8" s="1">
        <f>AVERAGE(ГАЛОГЕНЫ!F8,КИСЛОРОД!F8,' АЗОТ'!F8,' УГЛЕРОД'!F8,'ИТОГОВАЯ НЕМЕТАЛЛЫ'!F8)</f>
        <v>1</v>
      </c>
      <c r="G8" s="1">
        <f>AVERAGE(ГАЛОГЕНЫ!G8,КИСЛОРОД!G8,' АЗОТ'!G8,' УГЛЕРОД'!G8,'ИТОГОВАЯ НЕМЕТАЛЛЫ'!G8)</f>
        <v>1</v>
      </c>
      <c r="H8" s="1">
        <f>AVERAGE(ГАЛОГЕНЫ!H8,КИСЛОРОД!H8,' АЗОТ'!H8,' УГЛЕРОД'!H8,'ИТОГОВАЯ НЕМЕТАЛЛЫ'!H8)</f>
        <v>0.75</v>
      </c>
      <c r="I8" s="1">
        <f>AVERAGE(ГАЛОГЕНЫ!I8,КИСЛОРОД!I8,' АЗОТ'!I8,' УГЛЕРОД'!I8,'ИТОГОВАЯ НЕМЕТАЛЛЫ'!I8)</f>
        <v>0.5</v>
      </c>
      <c r="J8" s="1">
        <f>AVERAGE(ГАЛОГЕНЫ!J8,КИСЛОРОД!J8,' АЗОТ'!J8,' УГЛЕРОД'!J8,'ИТОГОВАЯ НЕМЕТАЛЛЫ'!J8)</f>
        <v>1</v>
      </c>
      <c r="K8" s="1">
        <f>AVERAGE(ГАЛОГЕНЫ!K8,КИСЛОРОД!K8,' АЗОТ'!K8,' УГЛЕРОД'!K8,'ИТОГОВАЯ НЕМЕТАЛЛЫ'!K8)</f>
        <v>1</v>
      </c>
      <c r="L8" s="1">
        <f>AVERAGE(ГАЛОГЕНЫ!L8,КИСЛОРОД!L8,' АЗОТ'!L8,' УГЛЕРОД'!L8,'ИТОГОВАЯ НЕМЕТАЛЛЫ'!L8)</f>
        <v>1</v>
      </c>
      <c r="M8" s="1">
        <f>AVERAGE(ГАЛОГЕНЫ!M8,КИСЛОРОД!M8,' АЗОТ'!M8,' УГЛЕРОД'!M8,'ИТОГОВАЯ НЕМЕТАЛЛЫ'!M8)</f>
        <v>1</v>
      </c>
      <c r="N8" s="1">
        <f>AVERAGE(ГАЛОГЕНЫ!N8,КИСЛОРОД!N8,' АЗОТ'!N8,' УГЛЕРОД'!N8,'ИТОГОВАЯ НЕМЕТАЛЛЫ'!N8)</f>
        <v>1</v>
      </c>
      <c r="O8" s="1">
        <f>AVERAGE(ГАЛОГЕНЫ!O8,КИСЛОРОД!O8,' АЗОТ'!O8,' УГЛЕРОД'!O8,'ИТОГОВАЯ НЕМЕТАЛЛЫ'!O8)</f>
        <v>1</v>
      </c>
      <c r="P8" s="1" t="e">
        <f>AVERAGE(ГАЛОГЕНЫ!P8,КИСЛОРОД!P8,' АЗОТ'!P8,' УГЛЕРОД'!P8,'ИТОГОВАЯ НЕМЕТАЛЛЫ'!P8)</f>
        <v>#DIV/0!</v>
      </c>
      <c r="Q8" s="1">
        <f>AVERAGE(ГАЛОГЕНЫ!Q8,КИСЛОРОД!Q8,' АЗОТ'!Q8,' УГЛЕРОД'!Q8,'ИТОГОВАЯ НЕМЕТАЛЛЫ'!Q8)</f>
        <v>0.5</v>
      </c>
      <c r="R8">
        <f>AVERAGE(ГАЛОГЕНЫ!R8,КИСЛОРОД!R8,' АЗОТ'!R8,' УГЛЕРОД'!R8,'ИТОГОВАЯ НЕМЕТАЛЛЫ'!R8)</f>
        <v>7.8</v>
      </c>
    </row>
    <row r="9" spans="1:18" ht="12.75">
      <c r="A9">
        <v>8</v>
      </c>
      <c r="B9" t="s">
        <v>1</v>
      </c>
      <c r="C9" s="1">
        <f>AVERAGE(ГАЛОГЕНЫ!C9,КИСЛОРОД!C9,' АЗОТ'!C9,' УГЛЕРОД'!C9,'ИТОГОВАЯ НЕМЕТАЛЛЫ'!C9)</f>
        <v>0.8</v>
      </c>
      <c r="D9" s="1">
        <f>AVERAGE(ГАЛОГЕНЫ!D9,КИСЛОРОД!D9,' АЗОТ'!D9,' УГЛЕРОД'!D9,'ИТОГОВАЯ НЕМЕТАЛЛЫ'!D9)</f>
        <v>0.4</v>
      </c>
      <c r="E9" s="1">
        <f>AVERAGE(ГАЛОГЕНЫ!E9,КИСЛОРОД!E9,' АЗОТ'!E9,' УГЛЕРОД'!E9,'ИТОГОВАЯ НЕМЕТАЛЛЫ'!E9)</f>
        <v>0.75</v>
      </c>
      <c r="F9" s="1">
        <f>AVERAGE(ГАЛОГЕНЫ!F9,КИСЛОРОД!F9,' АЗОТ'!F9,' УГЛЕРОД'!F9,'ИТОГОВАЯ НЕМЕТАЛЛЫ'!F9)</f>
        <v>0.5</v>
      </c>
      <c r="G9" s="1">
        <f>AVERAGE(ГАЛОГЕНЫ!G9,КИСЛОРОД!G9,' АЗОТ'!G9,' УГЛЕРОД'!G9,'ИТОГОВАЯ НЕМЕТАЛЛЫ'!G9)</f>
        <v>1</v>
      </c>
      <c r="H9" s="1">
        <f>AVERAGE(ГАЛОГЕНЫ!H9,КИСЛОРОД!H9,' АЗОТ'!H9,' УГЛЕРОД'!H9,'ИТОГОВАЯ НЕМЕТАЛЛЫ'!H9)</f>
        <v>0.75</v>
      </c>
      <c r="I9" s="1">
        <f>AVERAGE(ГАЛОГЕНЫ!I9,КИСЛОРОД!I9,' АЗОТ'!I9,' УГЛЕРОД'!I9,'ИТОГОВАЯ НЕМЕТАЛЛЫ'!I9)</f>
        <v>1</v>
      </c>
      <c r="J9" s="1">
        <f>AVERAGE(ГАЛОГЕНЫ!J9,КИСЛОРОД!J9,' АЗОТ'!J9,' УГЛЕРОД'!J9,'ИТОГОВАЯ НЕМЕТАЛЛЫ'!J9)</f>
        <v>0.6666666666666666</v>
      </c>
      <c r="K9" s="1">
        <f>AVERAGE(ГАЛОГЕНЫ!K9,КИСЛОРОД!K9,' АЗОТ'!K9,' УГЛЕРОД'!K9,'ИТОГОВАЯ НЕМЕТАЛЛЫ'!K9)</f>
        <v>1</v>
      </c>
      <c r="L9" s="1">
        <f>AVERAGE(ГАЛОГЕНЫ!L9,КИСЛОРОД!L9,' АЗОТ'!L9,' УГЛЕРОД'!L9,'ИТОГОВАЯ НЕМЕТАЛЛЫ'!L9)</f>
        <v>1</v>
      </c>
      <c r="M9" s="1">
        <f>AVERAGE(ГАЛОГЕНЫ!M9,КИСЛОРОД!M9,' АЗОТ'!M9,' УГЛЕРОД'!M9,'ИТОГОВАЯ НЕМЕТАЛЛЫ'!M9)</f>
        <v>1</v>
      </c>
      <c r="N9" s="1" t="e">
        <f>AVERAGE(ГАЛОГЕНЫ!N9,КИСЛОРОД!N9,' АЗОТ'!N9,' УГЛЕРОД'!N9,'ИТОГОВАЯ НЕМЕТАЛЛЫ'!N9)</f>
        <v>#DIV/0!</v>
      </c>
      <c r="O9" s="1" t="e">
        <f>AVERAGE(ГАЛОГЕНЫ!O9,КИСЛОРОД!O9,' АЗОТ'!O9,' УГЛЕРОД'!O9,'ИТОГОВАЯ НЕМЕТАЛЛЫ'!O9)</f>
        <v>#DIV/0!</v>
      </c>
      <c r="P9" s="1" t="e">
        <f>AVERAGE(ГАЛОГЕНЫ!P9,КИСЛОРОД!P9,' АЗОТ'!P9,' УГЛЕРОД'!P9,'ИТОГОВАЯ НЕМЕТАЛЛЫ'!P9)</f>
        <v>#DIV/0!</v>
      </c>
      <c r="Q9" s="1" t="e">
        <f>AVERAGE(ГАЛОГЕНЫ!Q9,КИСЛОРОД!Q9,' АЗОТ'!Q9,' УГЛЕРОД'!Q9,'ИТОГОВАЯ НЕМЕТАЛЛЫ'!Q9)</f>
        <v>#DIV/0!</v>
      </c>
      <c r="R9">
        <f>AVERAGE(ГАЛОГЕНЫ!R9,КИСЛОРОД!R9,' АЗОТ'!R9,' УГЛЕРОД'!R9,'ИТОГОВАЯ НЕМЕТАЛЛЫ'!R9)</f>
        <v>6.4</v>
      </c>
    </row>
    <row r="10" spans="1:18" ht="12.75">
      <c r="A10">
        <v>9</v>
      </c>
      <c r="B10" t="s">
        <v>1</v>
      </c>
      <c r="C10" s="1">
        <f>AVERAGE(ГАЛОГЕНЫ!C10,КИСЛОРОД!C10,' АЗОТ'!C10,' УГЛЕРОД'!C10,'ИТОГОВАЯ НЕМЕТАЛЛЫ'!C10)</f>
        <v>0.75</v>
      </c>
      <c r="D10" s="1">
        <f>AVERAGE(ГАЛОГЕНЫ!D10,КИСЛОРОД!D10,' АЗОТ'!D10,' УГЛЕРОД'!D10,'ИТОГОВАЯ НЕМЕТАЛЛЫ'!D10)</f>
        <v>0.25</v>
      </c>
      <c r="E10" s="1">
        <f>AVERAGE(ГАЛОГЕНЫ!E10,КИСЛОРОД!E10,' АЗОТ'!E10,' УГЛЕРОД'!E10,'ИТОГОВАЯ НЕМЕТАЛЛЫ'!E10)</f>
        <v>0.6666666666666666</v>
      </c>
      <c r="F10" s="1">
        <f>AVERAGE(ГАЛОГЕНЫ!F10,КИСЛОРОД!F10,' АЗОТ'!F10,' УГЛЕРОД'!F10,'ИТОГОВАЯ НЕМЕТАЛЛЫ'!F10)</f>
        <v>1</v>
      </c>
      <c r="G10" s="1">
        <f>AVERAGE(ГАЛОГЕНЫ!G10,КИСЛОРОД!G10,' АЗОТ'!G10,' УГЛЕРОД'!G10,'ИТОГОВАЯ НЕМЕТАЛЛЫ'!G10)</f>
        <v>1</v>
      </c>
      <c r="H10" s="1">
        <f>AVERAGE(ГАЛОГЕНЫ!H10,КИСЛОРОД!H10,' АЗОТ'!H10,' УГЛЕРОД'!H10,'ИТОГОВАЯ НЕМЕТАЛЛЫ'!H10)</f>
        <v>1</v>
      </c>
      <c r="I10" s="1">
        <f>AVERAGE(ГАЛОГЕНЫ!I10,КИСЛОРОД!I10,' АЗОТ'!I10,' УГЛЕРОД'!I10,'ИТОГОВАЯ НЕМЕТАЛЛЫ'!I10)</f>
        <v>0.6666666666666666</v>
      </c>
      <c r="J10" s="1">
        <f>AVERAGE(ГАЛОГЕНЫ!J10,КИСЛОРОД!J10,' АЗОТ'!J10,' УГЛЕРОД'!J10,'ИТОГОВАЯ НЕМЕТАЛЛЫ'!J10)</f>
        <v>0.6666666666666666</v>
      </c>
      <c r="K10" s="1">
        <f>AVERAGE(ГАЛОГЕНЫ!K10,КИСЛОРОД!K10,' АЗОТ'!K10,' УГЛЕРОД'!K10,'ИТОГОВАЯ НЕМЕТАЛЛЫ'!K10)</f>
        <v>0.6666666666666666</v>
      </c>
      <c r="L10" s="1">
        <f>AVERAGE(ГАЛОГЕНЫ!L10,КИСЛОРОД!L10,' АЗОТ'!L10,' УГЛЕРОД'!L10,'ИТОГОВАЯ НЕМЕТАЛЛЫ'!L10)</f>
        <v>1</v>
      </c>
      <c r="M10" s="1" t="e">
        <f>AVERAGE(ГАЛОГЕНЫ!M10,КИСЛОРОД!M10,' АЗОТ'!M10,' УГЛЕРОД'!M10,'ИТОГОВАЯ НЕМЕТАЛЛЫ'!M10)</f>
        <v>#DIV/0!</v>
      </c>
      <c r="N10" s="1">
        <f>AVERAGE(ГАЛОГЕНЫ!N10,КИСЛОРОД!N10,' АЗОТ'!N10,' УГЛЕРОД'!N10,'ИТОГОВАЯ НЕМЕТАЛЛЫ'!N10)</f>
        <v>1</v>
      </c>
      <c r="O10" s="1" t="e">
        <f>AVERAGE(ГАЛОГЕНЫ!O10,КИСЛОРОД!O10,' АЗОТ'!O10,' УГЛЕРОД'!O10,'ИТОГОВАЯ НЕМЕТАЛЛЫ'!O10)</f>
        <v>#DIV/0!</v>
      </c>
      <c r="P10" s="1" t="e">
        <f>AVERAGE(ГАЛОГЕНЫ!P10,КИСЛОРОД!P10,' АЗОТ'!P10,' УГЛЕРОД'!P10,'ИТОГОВАЯ НЕМЕТАЛЛЫ'!P10)</f>
        <v>#DIV/0!</v>
      </c>
      <c r="Q10" s="1" t="e">
        <f>AVERAGE(ГАЛОГЕНЫ!Q10,КИСЛОРОД!Q10,' АЗОТ'!Q10,' УГЛЕРОД'!Q10,'ИТОГОВАЯ НЕМЕТАЛЛЫ'!Q10)</f>
        <v>#DIV/0!</v>
      </c>
      <c r="R10">
        <f>AVERAGE(ГАЛОГЕНЫ!R10,КИСЛОРОД!R10,' АЗОТ'!R10,' УГЛЕРОД'!R10,'ИТОГОВАЯ НЕМЕТАЛЛЫ'!R10)</f>
        <v>4.8</v>
      </c>
    </row>
    <row r="11" spans="1:18" ht="12.75">
      <c r="A11">
        <v>10</v>
      </c>
      <c r="B11" t="s">
        <v>1</v>
      </c>
      <c r="C11" s="1">
        <f>AVERAGE(ГАЛОГЕНЫ!C11,КИСЛОРОД!C11,' АЗОТ'!C11,' УГЛЕРОД'!C11,'ИТОГОВАЯ НЕМЕТАЛЛЫ'!C11)</f>
        <v>0.75</v>
      </c>
      <c r="D11" s="1">
        <f>AVERAGE(ГАЛОГЕНЫ!D11,КИСЛОРОД!D11,' АЗОТ'!D11,' УГЛЕРОД'!D11,'ИТОГОВАЯ НЕМЕТАЛЛЫ'!D11)</f>
        <v>0.5</v>
      </c>
      <c r="E11" s="1">
        <f>AVERAGE(ГАЛОГЕНЫ!E11,КИСЛОРОД!E11,' АЗОТ'!E11,' УГЛЕРОД'!E11,'ИТОГОВАЯ НЕМЕТАЛЛЫ'!E11)</f>
        <v>0.6666666666666666</v>
      </c>
      <c r="F11" s="1">
        <f>AVERAGE(ГАЛОГЕНЫ!F11,КИСЛОРОД!F11,' АЗОТ'!F11,' УГЛЕРОД'!F11,'ИТОГОВАЯ НЕМЕТАЛЛЫ'!F11)</f>
        <v>0.6666666666666666</v>
      </c>
      <c r="G11" s="1">
        <f>AVERAGE(ГАЛОГЕНЫ!G11,КИСЛОРОД!G11,' АЗОТ'!G11,' УГЛЕРОД'!G11,'ИТОГОВАЯ НЕМЕТАЛЛЫ'!G11)</f>
        <v>1</v>
      </c>
      <c r="H11" s="1">
        <f>AVERAGE(ГАЛОГЕНЫ!H11,КИСЛОРОД!H11,' АЗОТ'!H11,' УГЛЕРОД'!H11,'ИТОГОВАЯ НЕМЕТАЛЛЫ'!H11)</f>
        <v>0.5</v>
      </c>
      <c r="I11" s="1">
        <f>AVERAGE(ГАЛОГЕНЫ!I11,КИСЛОРОД!I11,' АЗОТ'!I11,' УГЛЕРОД'!I11,'ИТОГОВАЯ НЕМЕТАЛЛЫ'!I11)</f>
        <v>1</v>
      </c>
      <c r="J11" s="1">
        <f>AVERAGE(ГАЛОГЕНЫ!J11,КИСЛОРОД!J11,' АЗОТ'!J11,' УГЛЕРОД'!J11,'ИТОГОВАЯ НЕМЕТАЛЛЫ'!J11)</f>
        <v>1</v>
      </c>
      <c r="K11" s="1">
        <f>AVERAGE(ГАЛОГЕНЫ!K11,КИСЛОРОД!K11,' АЗОТ'!K11,' УГЛЕРОД'!K11,'ИТОГОВАЯ НЕМЕТАЛЛЫ'!K11)</f>
        <v>0.5</v>
      </c>
      <c r="L11" s="1">
        <f>AVERAGE(ГАЛОГЕНЫ!L11,КИСЛОРОД!L11,' АЗОТ'!L11,' УГЛЕРОД'!L11,'ИТОГОВАЯ НЕМЕТАЛЛЫ'!L11)</f>
        <v>0.5</v>
      </c>
      <c r="M11" s="1">
        <f>AVERAGE(ГАЛОГЕНЫ!M11,КИСЛОРОД!M11,' АЗОТ'!M11,' УГЛЕРОД'!M11,'ИТОГОВАЯ НЕМЕТАЛЛЫ'!M11)</f>
        <v>1</v>
      </c>
      <c r="N11" s="1" t="e">
        <f>AVERAGE(ГАЛОГЕНЫ!N11,КИСЛОРОД!N11,' АЗОТ'!N11,' УГЛЕРОД'!N11,'ИТОГОВАЯ НЕМЕТАЛЛЫ'!N11)</f>
        <v>#DIV/0!</v>
      </c>
      <c r="O11" s="1" t="e">
        <f>AVERAGE(ГАЛОГЕНЫ!O11,КИСЛОРОД!O11,' АЗОТ'!O11,' УГЛЕРОД'!O11,'ИТОГОВАЯ НЕМЕТАЛЛЫ'!O11)</f>
        <v>#DIV/0!</v>
      </c>
      <c r="P11" s="1" t="e">
        <f>AVERAGE(ГАЛОГЕНЫ!P11,КИСЛОРОД!P11,' АЗОТ'!P11,' УГЛЕРОД'!P11,'ИТОГОВАЯ НЕМЕТАЛЛЫ'!P11)</f>
        <v>#DIV/0!</v>
      </c>
      <c r="Q11" s="1" t="e">
        <f>AVERAGE(ГАЛОГЕНЫ!Q11,КИСЛОРОД!Q11,' АЗОТ'!Q11,' УГЛЕРОД'!Q11,'ИТОГОВАЯ НЕМЕТАЛЛЫ'!Q11)</f>
        <v>#DIV/0!</v>
      </c>
      <c r="R11">
        <f>AVERAGE(ГАЛОГЕНЫ!R11,КИСЛОРОД!R11,' АЗОТ'!R11,' УГЛЕРОД'!R11,'ИТОГОВАЯ НЕМЕТАЛЛЫ'!R11)</f>
        <v>3.8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МОУ"Гавриловская СОШ"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Симонова С.В.</dc:creator>
  <cp:keywords/>
  <dc:description/>
  <cp:lastModifiedBy>Дмитрий</cp:lastModifiedBy>
  <dcterms:created xsi:type="dcterms:W3CDTF">2011-01-06T11:05:30Z</dcterms:created>
  <dcterms:modified xsi:type="dcterms:W3CDTF">2012-12-13T15:56:13Z</dcterms:modified>
  <cp:category/>
  <cp:version/>
  <cp:contentType/>
  <cp:contentStatus/>
</cp:coreProperties>
</file>