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chartsheets/sheet5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120" yWindow="120" windowWidth="9720" windowHeight="7320" tabRatio="957"/>
  </bookViews>
  <sheets>
    <sheet name="Диаграмма6" sheetId="10" r:id="rId1"/>
    <sheet name="Диаграмма7" sheetId="34" r:id="rId2"/>
    <sheet name="Диаграмма8" sheetId="23" r:id="rId3"/>
    <sheet name="сводная справка" sheetId="8" r:id="rId4"/>
    <sheet name="Диаграмма9" sheetId="33" r:id="rId5"/>
    <sheet name="сводная  К.Г." sheetId="30" r:id="rId6"/>
    <sheet name="Диаграмма10" sheetId="32" r:id="rId7"/>
    <sheet name="сводная Н.Г." sheetId="29" r:id="rId8"/>
    <sheet name="под.А (Н.Г.11-12)" sheetId="24" r:id="rId9"/>
    <sheet name="под А (К.Г.11-12)" sheetId="14" r:id="rId10"/>
    <sheet name="под.Б (Н.Г.11-12)" sheetId="25" r:id="rId11"/>
    <sheet name="под.Б (К.Г.11-12)" sheetId="26" r:id="rId12"/>
  </sheets>
  <definedNames>
    <definedName name="_xlnm.Print_Area" localSheetId="9">'под А (К.Г.11-12)'!$A$1:$U$279</definedName>
    <definedName name="_xlnm.Print_Area" localSheetId="8">'под.А (Н.Г.11-12)'!$A$1:$U$279</definedName>
    <definedName name="_xlnm.Print_Area" localSheetId="11">'под.Б (К.Г.11-12)'!$A$1:$U$279</definedName>
    <definedName name="_xlnm.Print_Area" localSheetId="10">'под.Б (Н.Г.11-12)'!$A$1:$V$279</definedName>
    <definedName name="_xlnm.Print_Area" localSheetId="5">'сводная  К.Г.'!$A$1:$S$18</definedName>
    <definedName name="_xlnm.Print_Area" localSheetId="7">'сводная Н.Г.'!$A$1:$S$25</definedName>
    <definedName name="_xlnm.Print_Area" localSheetId="3">'сводная справка'!$A$1:$S$24</definedName>
  </definedNames>
  <calcPr calcId="145621"/>
</workbook>
</file>

<file path=xl/calcChain.xml><?xml version="1.0" encoding="utf-8"?>
<calcChain xmlns="http://schemas.openxmlformats.org/spreadsheetml/2006/main">
  <c r="S226" i="24" l="1"/>
  <c r="S225" i="24"/>
  <c r="S224" i="24"/>
  <c r="S223" i="24"/>
  <c r="S222" i="24"/>
  <c r="S221" i="24"/>
  <c r="S220" i="24"/>
  <c r="S219" i="24"/>
  <c r="S218" i="24"/>
  <c r="S217" i="24"/>
  <c r="S216" i="24"/>
  <c r="S215" i="24"/>
  <c r="S214" i="24"/>
  <c r="S213" i="24"/>
  <c r="S212" i="24"/>
  <c r="S211" i="24"/>
  <c r="S210" i="24"/>
  <c r="S209" i="24"/>
  <c r="S208" i="24"/>
  <c r="S207" i="24"/>
  <c r="S206" i="24"/>
  <c r="S205" i="24"/>
  <c r="S204" i="24"/>
  <c r="S203" i="24"/>
  <c r="S202" i="24"/>
  <c r="S201" i="24"/>
  <c r="S200" i="24"/>
  <c r="S199" i="24"/>
  <c r="S198" i="24"/>
  <c r="S180" i="24"/>
  <c r="S179" i="24"/>
  <c r="S178" i="24"/>
  <c r="S177" i="24"/>
  <c r="S176" i="24"/>
  <c r="S175" i="24"/>
  <c r="S174" i="24"/>
  <c r="S173" i="24"/>
  <c r="S172" i="24"/>
  <c r="S171" i="24"/>
  <c r="S170" i="24"/>
  <c r="S169" i="24"/>
  <c r="S168" i="24"/>
  <c r="S167" i="24"/>
  <c r="S166" i="24"/>
  <c r="S165" i="24"/>
  <c r="S164" i="24"/>
  <c r="S163" i="24"/>
  <c r="S162" i="24"/>
  <c r="S161" i="24"/>
  <c r="S160" i="24"/>
  <c r="S159" i="24"/>
  <c r="S158" i="24"/>
  <c r="S157" i="24"/>
  <c r="S156" i="24"/>
  <c r="S155" i="24"/>
  <c r="S154" i="24"/>
  <c r="S153" i="24"/>
  <c r="S152" i="24"/>
  <c r="S133" i="24"/>
  <c r="S132" i="24"/>
  <c r="S131" i="24"/>
  <c r="S130" i="24"/>
  <c r="S129" i="24"/>
  <c r="S128" i="24"/>
  <c r="S127" i="24"/>
  <c r="S126" i="24"/>
  <c r="S125" i="24"/>
  <c r="S124" i="24"/>
  <c r="S123" i="24"/>
  <c r="S122" i="24"/>
  <c r="S121" i="24"/>
  <c r="S120" i="24"/>
  <c r="S119" i="24"/>
  <c r="S118" i="24"/>
  <c r="S117" i="24"/>
  <c r="S116" i="24"/>
  <c r="S115" i="24"/>
  <c r="S114" i="24"/>
  <c r="S113" i="24"/>
  <c r="S112" i="24"/>
  <c r="S111" i="24"/>
  <c r="S110" i="24"/>
  <c r="S109" i="24"/>
  <c r="S108" i="24"/>
  <c r="S107" i="24"/>
  <c r="S106" i="24"/>
  <c r="S105" i="24"/>
  <c r="S87" i="24"/>
  <c r="S86" i="24"/>
  <c r="S85" i="24"/>
  <c r="S84" i="24"/>
  <c r="S83" i="24"/>
  <c r="S82" i="24"/>
  <c r="S81" i="24"/>
  <c r="S80" i="24"/>
  <c r="S79" i="24"/>
  <c r="S78" i="24"/>
  <c r="S77" i="24"/>
  <c r="S76" i="24"/>
  <c r="S75" i="24"/>
  <c r="S74" i="24"/>
  <c r="S73" i="24"/>
  <c r="S72" i="24"/>
  <c r="S71" i="24"/>
  <c r="S70" i="24"/>
  <c r="S69" i="24"/>
  <c r="S68" i="24"/>
  <c r="S67" i="24"/>
  <c r="S66" i="24"/>
  <c r="S65" i="24"/>
  <c r="S64" i="24"/>
  <c r="S63" i="24"/>
  <c r="S62" i="24"/>
  <c r="S61" i="24"/>
  <c r="S60" i="24"/>
  <c r="S59" i="24"/>
  <c r="S41" i="24"/>
  <c r="S40" i="24"/>
  <c r="S39" i="24"/>
  <c r="S38" i="24"/>
  <c r="S37" i="24"/>
  <c r="S36" i="24"/>
  <c r="S35" i="24"/>
  <c r="S34" i="24"/>
  <c r="S33" i="24"/>
  <c r="S32" i="24"/>
  <c r="S31" i="24"/>
  <c r="S30" i="24"/>
  <c r="S29" i="24"/>
  <c r="S28" i="24"/>
  <c r="S27" i="24"/>
  <c r="S26" i="24"/>
  <c r="S25" i="24"/>
  <c r="S24" i="24"/>
  <c r="S23" i="24"/>
  <c r="S22" i="24"/>
  <c r="S21" i="24"/>
  <c r="S20" i="24"/>
  <c r="S19" i="24"/>
  <c r="S18" i="24"/>
  <c r="S17" i="24"/>
  <c r="S16" i="24"/>
  <c r="S15" i="24"/>
  <c r="S14" i="24"/>
  <c r="S13" i="24"/>
  <c r="S41" i="14"/>
  <c r="S40" i="14"/>
  <c r="S39" i="14"/>
  <c r="S38" i="14"/>
  <c r="S37" i="14"/>
  <c r="S36" i="14"/>
  <c r="S35" i="14"/>
  <c r="S34" i="14"/>
  <c r="S33" i="14"/>
  <c r="S32" i="14"/>
  <c r="S31" i="14"/>
  <c r="S30" i="14"/>
  <c r="S29" i="14"/>
  <c r="S28" i="14"/>
  <c r="S27" i="14"/>
  <c r="S26" i="14"/>
  <c r="S25" i="14"/>
  <c r="S24" i="14"/>
  <c r="S23" i="14"/>
  <c r="S22" i="14"/>
  <c r="S21" i="14"/>
  <c r="S20" i="14"/>
  <c r="S19" i="14"/>
  <c r="S18" i="14"/>
  <c r="S17" i="14"/>
  <c r="S16" i="14"/>
  <c r="S15" i="14"/>
  <c r="S14" i="14"/>
  <c r="S13" i="14"/>
  <c r="S87" i="14"/>
  <c r="S86" i="14"/>
  <c r="S85" i="14"/>
  <c r="S84" i="14"/>
  <c r="S83" i="14"/>
  <c r="S82" i="14"/>
  <c r="S81" i="14"/>
  <c r="S80" i="14"/>
  <c r="S79" i="14"/>
  <c r="S78" i="14"/>
  <c r="S77" i="14"/>
  <c r="S76" i="14"/>
  <c r="S75" i="14"/>
  <c r="S74" i="14"/>
  <c r="S73" i="14"/>
  <c r="S72" i="14"/>
  <c r="S71" i="14"/>
  <c r="S70" i="14"/>
  <c r="S69" i="14"/>
  <c r="S68" i="14"/>
  <c r="S67" i="14"/>
  <c r="S66" i="14"/>
  <c r="S65" i="14"/>
  <c r="S64" i="14"/>
  <c r="S63" i="14"/>
  <c r="S62" i="14"/>
  <c r="S61" i="14"/>
  <c r="S60" i="14"/>
  <c r="S59" i="14"/>
  <c r="S133" i="14"/>
  <c r="S132" i="14"/>
  <c r="S131" i="14"/>
  <c r="S130" i="14"/>
  <c r="S129" i="14"/>
  <c r="S128" i="14"/>
  <c r="S127" i="14"/>
  <c r="S126" i="14"/>
  <c r="S125" i="14"/>
  <c r="S124" i="14"/>
  <c r="S123" i="14"/>
  <c r="S122" i="14"/>
  <c r="S121" i="14"/>
  <c r="S120" i="14"/>
  <c r="S119" i="14"/>
  <c r="S118" i="14"/>
  <c r="S117" i="14"/>
  <c r="S116" i="14"/>
  <c r="S115" i="14"/>
  <c r="S114" i="14"/>
  <c r="S113" i="14"/>
  <c r="S112" i="14"/>
  <c r="S111" i="14"/>
  <c r="S110" i="14"/>
  <c r="S109" i="14"/>
  <c r="S108" i="14"/>
  <c r="S107" i="14"/>
  <c r="S106" i="14"/>
  <c r="S105" i="14"/>
  <c r="S180" i="14"/>
  <c r="S179" i="14"/>
  <c r="S178" i="14"/>
  <c r="S177" i="14"/>
  <c r="S176" i="14"/>
  <c r="S175" i="14"/>
  <c r="S174" i="14"/>
  <c r="S173" i="14"/>
  <c r="S172" i="14"/>
  <c r="S171" i="14"/>
  <c r="S170" i="14"/>
  <c r="S169" i="14"/>
  <c r="S168" i="14"/>
  <c r="S167" i="14"/>
  <c r="S166" i="14"/>
  <c r="S165" i="14"/>
  <c r="S164" i="14"/>
  <c r="S163" i="14"/>
  <c r="S162" i="14"/>
  <c r="S161" i="14"/>
  <c r="S160" i="14"/>
  <c r="S159" i="14"/>
  <c r="S158" i="14"/>
  <c r="S157" i="14"/>
  <c r="S156" i="14"/>
  <c r="S155" i="14"/>
  <c r="S154" i="14"/>
  <c r="S153" i="14"/>
  <c r="S152" i="14"/>
  <c r="S226" i="14"/>
  <c r="S225" i="14"/>
  <c r="S224" i="14"/>
  <c r="S223" i="14"/>
  <c r="S222" i="14"/>
  <c r="S221" i="14"/>
  <c r="S220" i="14"/>
  <c r="S219" i="14"/>
  <c r="S218" i="14"/>
  <c r="S217" i="14"/>
  <c r="S216" i="14"/>
  <c r="S215" i="14"/>
  <c r="S214" i="14"/>
  <c r="S213" i="14"/>
  <c r="S212" i="14"/>
  <c r="S211" i="14"/>
  <c r="S210" i="14"/>
  <c r="S209" i="14"/>
  <c r="S208" i="14"/>
  <c r="S207" i="14"/>
  <c r="S206" i="14"/>
  <c r="S205" i="14"/>
  <c r="S204" i="14"/>
  <c r="S203" i="14"/>
  <c r="S202" i="14"/>
  <c r="S201" i="14"/>
  <c r="S200" i="14"/>
  <c r="S199" i="14"/>
  <c r="S198" i="14"/>
  <c r="S226" i="25"/>
  <c r="S225" i="25"/>
  <c r="S224" i="25"/>
  <c r="S223" i="25"/>
  <c r="S222" i="25"/>
  <c r="S221" i="25"/>
  <c r="S220" i="25"/>
  <c r="S219" i="25"/>
  <c r="S218" i="25"/>
  <c r="S217" i="25"/>
  <c r="S216" i="25"/>
  <c r="S215" i="25"/>
  <c r="S214" i="25"/>
  <c r="S213" i="25"/>
  <c r="S212" i="25"/>
  <c r="S211" i="25"/>
  <c r="S210" i="25"/>
  <c r="S209" i="25"/>
  <c r="S208" i="25"/>
  <c r="S207" i="25"/>
  <c r="S206" i="25"/>
  <c r="S205" i="25"/>
  <c r="S204" i="25"/>
  <c r="S203" i="25"/>
  <c r="S202" i="25"/>
  <c r="S201" i="25"/>
  <c r="S200" i="25"/>
  <c r="S199" i="25"/>
  <c r="S198" i="25"/>
  <c r="S180" i="25"/>
  <c r="S179" i="25"/>
  <c r="S178" i="25"/>
  <c r="S177" i="25"/>
  <c r="S176" i="25"/>
  <c r="S175" i="25"/>
  <c r="S174" i="25"/>
  <c r="S173" i="25"/>
  <c r="S172" i="25"/>
  <c r="S171" i="25"/>
  <c r="S170" i="25"/>
  <c r="S169" i="25"/>
  <c r="S168" i="25"/>
  <c r="S167" i="25"/>
  <c r="S166" i="25"/>
  <c r="S165" i="25"/>
  <c r="S164" i="25"/>
  <c r="S163" i="25"/>
  <c r="S162" i="25"/>
  <c r="S161" i="25"/>
  <c r="S160" i="25"/>
  <c r="S159" i="25"/>
  <c r="S158" i="25"/>
  <c r="S157" i="25"/>
  <c r="S156" i="25"/>
  <c r="S155" i="25"/>
  <c r="S154" i="25"/>
  <c r="S153" i="25"/>
  <c r="S152" i="25"/>
  <c r="S133" i="25"/>
  <c r="S132" i="25"/>
  <c r="S131" i="25"/>
  <c r="S130" i="25"/>
  <c r="S129" i="25"/>
  <c r="S128" i="25"/>
  <c r="S127" i="25"/>
  <c r="S126" i="25"/>
  <c r="S125" i="25"/>
  <c r="S124" i="25"/>
  <c r="S123" i="25"/>
  <c r="S122" i="25"/>
  <c r="S121" i="25"/>
  <c r="S120" i="25"/>
  <c r="S119" i="25"/>
  <c r="S118" i="25"/>
  <c r="S117" i="25"/>
  <c r="S116" i="25"/>
  <c r="S115" i="25"/>
  <c r="S114" i="25"/>
  <c r="S113" i="25"/>
  <c r="S112" i="25"/>
  <c r="S111" i="25"/>
  <c r="S110" i="25"/>
  <c r="S109" i="25"/>
  <c r="S108" i="25"/>
  <c r="S107" i="25"/>
  <c r="S106" i="25"/>
  <c r="S105" i="25"/>
  <c r="S87" i="25"/>
  <c r="S86" i="25"/>
  <c r="S85" i="25"/>
  <c r="S84" i="25"/>
  <c r="S83" i="25"/>
  <c r="S82" i="25"/>
  <c r="S81" i="25"/>
  <c r="S80" i="25"/>
  <c r="S79" i="25"/>
  <c r="S78" i="25"/>
  <c r="S77" i="25"/>
  <c r="S76" i="25"/>
  <c r="S75" i="25"/>
  <c r="S74" i="25"/>
  <c r="S73" i="25"/>
  <c r="S72" i="25"/>
  <c r="S71" i="25"/>
  <c r="S70" i="25"/>
  <c r="S69" i="25"/>
  <c r="S68" i="25"/>
  <c r="S67" i="25"/>
  <c r="S66" i="25"/>
  <c r="S65" i="25"/>
  <c r="S64" i="25"/>
  <c r="S63" i="25"/>
  <c r="S62" i="25"/>
  <c r="S61" i="25"/>
  <c r="S60" i="25"/>
  <c r="S59" i="25"/>
  <c r="S41" i="25"/>
  <c r="S40" i="25"/>
  <c r="S39" i="25"/>
  <c r="S38" i="25"/>
  <c r="S37" i="25"/>
  <c r="S36" i="25"/>
  <c r="S35" i="25"/>
  <c r="S34" i="25"/>
  <c r="S33" i="25"/>
  <c r="S32" i="25"/>
  <c r="S31" i="25"/>
  <c r="S30" i="25"/>
  <c r="S29" i="25"/>
  <c r="S28" i="25"/>
  <c r="S27" i="25"/>
  <c r="S26" i="25"/>
  <c r="S25" i="25"/>
  <c r="S24" i="25"/>
  <c r="S23" i="25"/>
  <c r="S22" i="25"/>
  <c r="S21" i="25"/>
  <c r="S20" i="25"/>
  <c r="S19" i="25"/>
  <c r="S18" i="25"/>
  <c r="S17" i="25"/>
  <c r="S16" i="25"/>
  <c r="S15" i="25"/>
  <c r="S14" i="25"/>
  <c r="S13" i="25"/>
  <c r="S180" i="26"/>
  <c r="S179" i="26"/>
  <c r="S178" i="26"/>
  <c r="S177" i="26"/>
  <c r="S176" i="26"/>
  <c r="S175" i="26"/>
  <c r="S174" i="26"/>
  <c r="S173" i="26"/>
  <c r="S172" i="26"/>
  <c r="S171" i="26"/>
  <c r="S170" i="26"/>
  <c r="S169" i="26"/>
  <c r="S168" i="26"/>
  <c r="S167" i="26"/>
  <c r="S166" i="26"/>
  <c r="S165" i="26"/>
  <c r="S164" i="26"/>
  <c r="S163" i="26"/>
  <c r="S162" i="26"/>
  <c r="S161" i="26"/>
  <c r="S160" i="26"/>
  <c r="S159" i="26"/>
  <c r="S158" i="26"/>
  <c r="S157" i="26"/>
  <c r="S156" i="26"/>
  <c r="S155" i="26"/>
  <c r="S154" i="26"/>
  <c r="S153" i="26"/>
  <c r="S152" i="26"/>
  <c r="S133" i="26"/>
  <c r="S132" i="26"/>
  <c r="S131" i="26"/>
  <c r="S130" i="26"/>
  <c r="S129" i="26"/>
  <c r="S128" i="26"/>
  <c r="S127" i="26"/>
  <c r="S126" i="26"/>
  <c r="S125" i="26"/>
  <c r="S124" i="26"/>
  <c r="S123" i="26"/>
  <c r="S122" i="26"/>
  <c r="S121" i="26"/>
  <c r="S120" i="26"/>
  <c r="S119" i="26"/>
  <c r="S118" i="26"/>
  <c r="S117" i="26"/>
  <c r="S116" i="26"/>
  <c r="S115" i="26"/>
  <c r="S114" i="26"/>
  <c r="S113" i="26"/>
  <c r="S112" i="26"/>
  <c r="S111" i="26"/>
  <c r="S110" i="26"/>
  <c r="S109" i="26"/>
  <c r="S108" i="26"/>
  <c r="S107" i="26"/>
  <c r="S106" i="26"/>
  <c r="S105" i="26"/>
  <c r="S41" i="26"/>
  <c r="S40" i="26"/>
  <c r="S39" i="26"/>
  <c r="S38" i="26"/>
  <c r="S37" i="26"/>
  <c r="S36" i="26"/>
  <c r="S35" i="26"/>
  <c r="S34" i="26"/>
  <c r="S33" i="26"/>
  <c r="S32" i="26"/>
  <c r="S31" i="26"/>
  <c r="S30" i="26"/>
  <c r="S29" i="26"/>
  <c r="S28" i="26"/>
  <c r="S27" i="26"/>
  <c r="S26" i="26"/>
  <c r="S25" i="26"/>
  <c r="S24" i="26"/>
  <c r="S23" i="26"/>
  <c r="S22" i="26"/>
  <c r="S21" i="26"/>
  <c r="S20" i="26"/>
  <c r="S19" i="26"/>
  <c r="S18" i="26"/>
  <c r="S17" i="26"/>
  <c r="S16" i="26"/>
  <c r="S15" i="26"/>
  <c r="S14" i="26"/>
  <c r="S13" i="26"/>
  <c r="S87" i="26"/>
  <c r="S86" i="26"/>
  <c r="S85" i="26"/>
  <c r="S84" i="26"/>
  <c r="S83" i="26"/>
  <c r="S82" i="26"/>
  <c r="S81" i="26"/>
  <c r="S80" i="26"/>
  <c r="S79" i="26"/>
  <c r="S78" i="26"/>
  <c r="S77" i="26"/>
  <c r="S76" i="26"/>
  <c r="S75" i="26"/>
  <c r="S74" i="26"/>
  <c r="S73" i="26"/>
  <c r="S72" i="26"/>
  <c r="S71" i="26"/>
  <c r="S70" i="26"/>
  <c r="S69" i="26"/>
  <c r="S68" i="26"/>
  <c r="S67" i="26"/>
  <c r="S66" i="26"/>
  <c r="S65" i="26"/>
  <c r="S64" i="26"/>
  <c r="S63" i="26"/>
  <c r="S62" i="26"/>
  <c r="S61" i="26"/>
  <c r="S60" i="26"/>
  <c r="S59" i="26"/>
  <c r="I274" i="26"/>
  <c r="H274" i="26"/>
  <c r="G274" i="26"/>
  <c r="E274" i="26"/>
  <c r="D274" i="26"/>
  <c r="C274" i="26"/>
  <c r="K272" i="26"/>
  <c r="J272" i="26"/>
  <c r="F272" i="26"/>
  <c r="K271" i="26"/>
  <c r="J271" i="26"/>
  <c r="F271" i="26"/>
  <c r="K270" i="26"/>
  <c r="J270" i="26"/>
  <c r="F270" i="26"/>
  <c r="K269" i="26"/>
  <c r="J269" i="26"/>
  <c r="F269" i="26"/>
  <c r="K268" i="26"/>
  <c r="J268" i="26"/>
  <c r="F268" i="26"/>
  <c r="K267" i="26"/>
  <c r="J267" i="26"/>
  <c r="F267" i="26"/>
  <c r="K266" i="26"/>
  <c r="J266" i="26"/>
  <c r="F266" i="26"/>
  <c r="K265" i="26"/>
  <c r="J265" i="26"/>
  <c r="F265" i="26"/>
  <c r="K264" i="26"/>
  <c r="J264" i="26"/>
  <c r="F264" i="26"/>
  <c r="K263" i="26"/>
  <c r="J263" i="26"/>
  <c r="F263" i="26"/>
  <c r="K262" i="26"/>
  <c r="J262" i="26"/>
  <c r="F262" i="26"/>
  <c r="K261" i="26"/>
  <c r="J261" i="26"/>
  <c r="F261" i="26"/>
  <c r="K260" i="26"/>
  <c r="J260" i="26"/>
  <c r="F260" i="26"/>
  <c r="K259" i="26"/>
  <c r="J259" i="26"/>
  <c r="F259" i="26"/>
  <c r="K258" i="26"/>
  <c r="J258" i="26"/>
  <c r="F258" i="26"/>
  <c r="K257" i="26"/>
  <c r="J257" i="26"/>
  <c r="F257" i="26"/>
  <c r="K256" i="26"/>
  <c r="J256" i="26"/>
  <c r="F256" i="26"/>
  <c r="K255" i="26"/>
  <c r="J255" i="26"/>
  <c r="F255" i="26"/>
  <c r="K254" i="26"/>
  <c r="J254" i="26"/>
  <c r="F254" i="26"/>
  <c r="K253" i="26"/>
  <c r="J253" i="26"/>
  <c r="F253" i="26"/>
  <c r="K252" i="26"/>
  <c r="J252" i="26"/>
  <c r="F252" i="26"/>
  <c r="K251" i="26"/>
  <c r="J251" i="26"/>
  <c r="F251" i="26"/>
  <c r="K250" i="26"/>
  <c r="J250" i="26"/>
  <c r="F250" i="26"/>
  <c r="K249" i="26"/>
  <c r="J249" i="26"/>
  <c r="F249" i="26"/>
  <c r="K248" i="26"/>
  <c r="J248" i="26"/>
  <c r="F248" i="26"/>
  <c r="K247" i="26"/>
  <c r="J247" i="26"/>
  <c r="F247" i="26"/>
  <c r="K246" i="26"/>
  <c r="J246" i="26"/>
  <c r="F246" i="26"/>
  <c r="K245" i="26"/>
  <c r="J245" i="26"/>
  <c r="F245" i="26"/>
  <c r="K244" i="26"/>
  <c r="J244" i="26"/>
  <c r="F244" i="26"/>
  <c r="R228" i="26"/>
  <c r="Q228" i="26"/>
  <c r="P228" i="26"/>
  <c r="O228" i="26"/>
  <c r="M228" i="26"/>
  <c r="L228" i="26"/>
  <c r="K228" i="26"/>
  <c r="I228" i="26"/>
  <c r="H228" i="26"/>
  <c r="G228" i="26"/>
  <c r="E228" i="26"/>
  <c r="D228" i="26"/>
  <c r="C228" i="26"/>
  <c r="T226" i="26"/>
  <c r="S226" i="26"/>
  <c r="N226" i="26"/>
  <c r="J226" i="26"/>
  <c r="F226" i="26"/>
  <c r="T225" i="26"/>
  <c r="S225" i="26"/>
  <c r="N225" i="26"/>
  <c r="J225" i="26"/>
  <c r="F225" i="26"/>
  <c r="T224" i="26"/>
  <c r="S224" i="26"/>
  <c r="N224" i="26"/>
  <c r="J224" i="26"/>
  <c r="F224" i="26"/>
  <c r="T223" i="26"/>
  <c r="S223" i="26"/>
  <c r="N223" i="26"/>
  <c r="J223" i="26"/>
  <c r="F223" i="26"/>
  <c r="T222" i="26"/>
  <c r="S222" i="26"/>
  <c r="N222" i="26"/>
  <c r="J222" i="26"/>
  <c r="F222" i="26"/>
  <c r="T221" i="26"/>
  <c r="S221" i="26"/>
  <c r="N221" i="26"/>
  <c r="J221" i="26"/>
  <c r="F221" i="26"/>
  <c r="T220" i="26"/>
  <c r="S220" i="26"/>
  <c r="N220" i="26"/>
  <c r="J220" i="26"/>
  <c r="F220" i="26"/>
  <c r="T219" i="26"/>
  <c r="S219" i="26"/>
  <c r="N219" i="26"/>
  <c r="J219" i="26"/>
  <c r="F219" i="26"/>
  <c r="T218" i="26"/>
  <c r="S218" i="26"/>
  <c r="N218" i="26"/>
  <c r="J218" i="26"/>
  <c r="F218" i="26"/>
  <c r="T217" i="26"/>
  <c r="S217" i="26"/>
  <c r="N217" i="26"/>
  <c r="J217" i="26"/>
  <c r="F217" i="26"/>
  <c r="T216" i="26"/>
  <c r="S216" i="26"/>
  <c r="N216" i="26"/>
  <c r="J216" i="26"/>
  <c r="F216" i="26"/>
  <c r="T215" i="26"/>
  <c r="S215" i="26"/>
  <c r="N215" i="26"/>
  <c r="J215" i="26"/>
  <c r="F215" i="26"/>
  <c r="T214" i="26"/>
  <c r="S214" i="26"/>
  <c r="N214" i="26"/>
  <c r="J214" i="26"/>
  <c r="F214" i="26"/>
  <c r="T213" i="26"/>
  <c r="S213" i="26"/>
  <c r="N213" i="26"/>
  <c r="J213" i="26"/>
  <c r="F213" i="26"/>
  <c r="T212" i="26"/>
  <c r="S212" i="26"/>
  <c r="N212" i="26"/>
  <c r="J212" i="26"/>
  <c r="F212" i="26"/>
  <c r="T211" i="26"/>
  <c r="S211" i="26"/>
  <c r="N211" i="26"/>
  <c r="J211" i="26"/>
  <c r="F211" i="26"/>
  <c r="T210" i="26"/>
  <c r="S210" i="26"/>
  <c r="N210" i="26"/>
  <c r="J210" i="26"/>
  <c r="F210" i="26"/>
  <c r="T209" i="26"/>
  <c r="S209" i="26"/>
  <c r="N209" i="26"/>
  <c r="J209" i="26"/>
  <c r="F209" i="26"/>
  <c r="T208" i="26"/>
  <c r="S208" i="26"/>
  <c r="N208" i="26"/>
  <c r="J208" i="26"/>
  <c r="F208" i="26"/>
  <c r="T207" i="26"/>
  <c r="S207" i="26"/>
  <c r="N207" i="26"/>
  <c r="J207" i="26"/>
  <c r="F207" i="26"/>
  <c r="T206" i="26"/>
  <c r="S206" i="26"/>
  <c r="N206" i="26"/>
  <c r="J206" i="26"/>
  <c r="F206" i="26"/>
  <c r="T205" i="26"/>
  <c r="S205" i="26"/>
  <c r="N205" i="26"/>
  <c r="J205" i="26"/>
  <c r="F205" i="26"/>
  <c r="T204" i="26"/>
  <c r="S204" i="26"/>
  <c r="N204" i="26"/>
  <c r="J204" i="26"/>
  <c r="F204" i="26"/>
  <c r="T203" i="26"/>
  <c r="S203" i="26"/>
  <c r="N203" i="26"/>
  <c r="J203" i="26"/>
  <c r="F203" i="26"/>
  <c r="T202" i="26"/>
  <c r="S202" i="26"/>
  <c r="N202" i="26"/>
  <c r="J202" i="26"/>
  <c r="F202" i="26"/>
  <c r="T201" i="26"/>
  <c r="S201" i="26"/>
  <c r="N201" i="26"/>
  <c r="J201" i="26"/>
  <c r="F201" i="26"/>
  <c r="T200" i="26"/>
  <c r="S200" i="26"/>
  <c r="N200" i="26"/>
  <c r="J200" i="26"/>
  <c r="F200" i="26"/>
  <c r="T199" i="26"/>
  <c r="S199" i="26"/>
  <c r="N199" i="26"/>
  <c r="J199" i="26"/>
  <c r="F199" i="26"/>
  <c r="T198" i="26"/>
  <c r="S198" i="26"/>
  <c r="N198" i="26"/>
  <c r="J198" i="26"/>
  <c r="F198" i="26"/>
  <c r="R182" i="26"/>
  <c r="Q182" i="26"/>
  <c r="P182" i="26"/>
  <c r="O182" i="26"/>
  <c r="M182" i="26"/>
  <c r="L182" i="26"/>
  <c r="K182" i="26"/>
  <c r="I182" i="26"/>
  <c r="H182" i="26"/>
  <c r="G182" i="26"/>
  <c r="E182" i="26"/>
  <c r="D182" i="26"/>
  <c r="C182" i="26"/>
  <c r="T180" i="26"/>
  <c r="N180" i="26"/>
  <c r="J180" i="26"/>
  <c r="F180" i="26"/>
  <c r="T179" i="26"/>
  <c r="N179" i="26"/>
  <c r="J179" i="26"/>
  <c r="F179" i="26"/>
  <c r="T178" i="26"/>
  <c r="N178" i="26"/>
  <c r="J178" i="26"/>
  <c r="F178" i="26"/>
  <c r="T177" i="26"/>
  <c r="N177" i="26"/>
  <c r="J177" i="26"/>
  <c r="F177" i="26"/>
  <c r="T176" i="26"/>
  <c r="N176" i="26"/>
  <c r="J176" i="26"/>
  <c r="F176" i="26"/>
  <c r="T175" i="26"/>
  <c r="N175" i="26"/>
  <c r="J175" i="26"/>
  <c r="F175" i="26"/>
  <c r="T174" i="26"/>
  <c r="N174" i="26"/>
  <c r="J174" i="26"/>
  <c r="F174" i="26"/>
  <c r="T173" i="26"/>
  <c r="N173" i="26"/>
  <c r="J173" i="26"/>
  <c r="F173" i="26"/>
  <c r="T172" i="26"/>
  <c r="N172" i="26"/>
  <c r="J172" i="26"/>
  <c r="F172" i="26"/>
  <c r="T171" i="26"/>
  <c r="N171" i="26"/>
  <c r="J171" i="26"/>
  <c r="F171" i="26"/>
  <c r="T170" i="26"/>
  <c r="N170" i="26"/>
  <c r="J170" i="26"/>
  <c r="F170" i="26"/>
  <c r="T169" i="26"/>
  <c r="N169" i="26"/>
  <c r="J169" i="26"/>
  <c r="F169" i="26"/>
  <c r="T168" i="26"/>
  <c r="N168" i="26"/>
  <c r="J168" i="26"/>
  <c r="F168" i="26"/>
  <c r="T167" i="26"/>
  <c r="N167" i="26"/>
  <c r="J167" i="26"/>
  <c r="F167" i="26"/>
  <c r="T166" i="26"/>
  <c r="N166" i="26"/>
  <c r="J166" i="26"/>
  <c r="F166" i="26"/>
  <c r="T165" i="26"/>
  <c r="N165" i="26"/>
  <c r="J165" i="26"/>
  <c r="F165" i="26"/>
  <c r="T164" i="26"/>
  <c r="N164" i="26"/>
  <c r="J164" i="26"/>
  <c r="F164" i="26"/>
  <c r="T163" i="26"/>
  <c r="N163" i="26"/>
  <c r="J163" i="26"/>
  <c r="F163" i="26"/>
  <c r="T162" i="26"/>
  <c r="N162" i="26"/>
  <c r="J162" i="26"/>
  <c r="F162" i="26"/>
  <c r="T161" i="26"/>
  <c r="N161" i="26"/>
  <c r="J161" i="26"/>
  <c r="F161" i="26"/>
  <c r="T160" i="26"/>
  <c r="N160" i="26"/>
  <c r="J160" i="26"/>
  <c r="F160" i="26"/>
  <c r="T159" i="26"/>
  <c r="N159" i="26"/>
  <c r="J159" i="26"/>
  <c r="F159" i="26"/>
  <c r="T158" i="26"/>
  <c r="N158" i="26"/>
  <c r="J158" i="26"/>
  <c r="F158" i="26"/>
  <c r="T157" i="26"/>
  <c r="N157" i="26"/>
  <c r="J157" i="26"/>
  <c r="F157" i="26"/>
  <c r="T156" i="26"/>
  <c r="N156" i="26"/>
  <c r="J156" i="26"/>
  <c r="F156" i="26"/>
  <c r="T155" i="26"/>
  <c r="N155" i="26"/>
  <c r="J155" i="26"/>
  <c r="F155" i="26"/>
  <c r="T154" i="26"/>
  <c r="N154" i="26"/>
  <c r="J154" i="26"/>
  <c r="F154" i="26"/>
  <c r="T153" i="26"/>
  <c r="N153" i="26"/>
  <c r="J153" i="26"/>
  <c r="F153" i="26"/>
  <c r="T152" i="26"/>
  <c r="N152" i="26"/>
  <c r="J152" i="26"/>
  <c r="F152" i="26"/>
  <c r="R135" i="26"/>
  <c r="Q135" i="26"/>
  <c r="P135" i="26"/>
  <c r="O135" i="26"/>
  <c r="M135" i="26"/>
  <c r="L135" i="26"/>
  <c r="K135" i="26"/>
  <c r="I135" i="26"/>
  <c r="H135" i="26"/>
  <c r="G135" i="26"/>
  <c r="E135" i="26"/>
  <c r="D135" i="26"/>
  <c r="C135" i="26"/>
  <c r="T133" i="26"/>
  <c r="N133" i="26"/>
  <c r="J133" i="26"/>
  <c r="F133" i="26"/>
  <c r="T132" i="26"/>
  <c r="N132" i="26"/>
  <c r="J132" i="26"/>
  <c r="F132" i="26"/>
  <c r="T131" i="26"/>
  <c r="N131" i="26"/>
  <c r="J131" i="26"/>
  <c r="F131" i="26"/>
  <c r="T130" i="26"/>
  <c r="N130" i="26"/>
  <c r="J130" i="26"/>
  <c r="F130" i="26"/>
  <c r="T129" i="26"/>
  <c r="N129" i="26"/>
  <c r="J129" i="26"/>
  <c r="F129" i="26"/>
  <c r="T128" i="26"/>
  <c r="N128" i="26"/>
  <c r="J128" i="26"/>
  <c r="F128" i="26"/>
  <c r="T127" i="26"/>
  <c r="N127" i="26"/>
  <c r="J127" i="26"/>
  <c r="F127" i="26"/>
  <c r="T126" i="26"/>
  <c r="N126" i="26"/>
  <c r="J126" i="26"/>
  <c r="F126" i="26"/>
  <c r="T125" i="26"/>
  <c r="N125" i="26"/>
  <c r="J125" i="26"/>
  <c r="F125" i="26"/>
  <c r="T124" i="26"/>
  <c r="N124" i="26"/>
  <c r="J124" i="26"/>
  <c r="F124" i="26"/>
  <c r="T123" i="26"/>
  <c r="N123" i="26"/>
  <c r="J123" i="26"/>
  <c r="F123" i="26"/>
  <c r="T122" i="26"/>
  <c r="N122" i="26"/>
  <c r="J122" i="26"/>
  <c r="F122" i="26"/>
  <c r="T121" i="26"/>
  <c r="N121" i="26"/>
  <c r="J121" i="26"/>
  <c r="F121" i="26"/>
  <c r="T120" i="26"/>
  <c r="N120" i="26"/>
  <c r="J120" i="26"/>
  <c r="F120" i="26"/>
  <c r="T119" i="26"/>
  <c r="N119" i="26"/>
  <c r="J119" i="26"/>
  <c r="F119" i="26"/>
  <c r="T118" i="26"/>
  <c r="N118" i="26"/>
  <c r="J118" i="26"/>
  <c r="F118" i="26"/>
  <c r="T117" i="26"/>
  <c r="N117" i="26"/>
  <c r="J117" i="26"/>
  <c r="F117" i="26"/>
  <c r="T116" i="26"/>
  <c r="N116" i="26"/>
  <c r="J116" i="26"/>
  <c r="F116" i="26"/>
  <c r="T115" i="26"/>
  <c r="N115" i="26"/>
  <c r="J115" i="26"/>
  <c r="F115" i="26"/>
  <c r="T114" i="26"/>
  <c r="N114" i="26"/>
  <c r="J114" i="26"/>
  <c r="F114" i="26"/>
  <c r="T113" i="26"/>
  <c r="N113" i="26"/>
  <c r="J113" i="26"/>
  <c r="F113" i="26"/>
  <c r="T112" i="26"/>
  <c r="N112" i="26"/>
  <c r="J112" i="26"/>
  <c r="F112" i="26"/>
  <c r="T111" i="26"/>
  <c r="N111" i="26"/>
  <c r="J111" i="26"/>
  <c r="F111" i="26"/>
  <c r="T110" i="26"/>
  <c r="N110" i="26"/>
  <c r="J110" i="26"/>
  <c r="F110" i="26"/>
  <c r="T109" i="26"/>
  <c r="N109" i="26"/>
  <c r="J109" i="26"/>
  <c r="F109" i="26"/>
  <c r="T108" i="26"/>
  <c r="N108" i="26"/>
  <c r="J108" i="26"/>
  <c r="F108" i="26"/>
  <c r="T107" i="26"/>
  <c r="N107" i="26"/>
  <c r="J107" i="26"/>
  <c r="F107" i="26"/>
  <c r="T106" i="26"/>
  <c r="N106" i="26"/>
  <c r="J106" i="26"/>
  <c r="F106" i="26"/>
  <c r="T105" i="26"/>
  <c r="N105" i="26"/>
  <c r="J105" i="26"/>
  <c r="F105" i="26"/>
  <c r="R89" i="26"/>
  <c r="Q89" i="26"/>
  <c r="P89" i="26"/>
  <c r="O89" i="26"/>
  <c r="M89" i="26"/>
  <c r="L89" i="26"/>
  <c r="K89" i="26"/>
  <c r="I89" i="26"/>
  <c r="H89" i="26"/>
  <c r="G89" i="26"/>
  <c r="E89" i="26"/>
  <c r="D89" i="26"/>
  <c r="C89" i="26"/>
  <c r="T87" i="26"/>
  <c r="N87" i="26"/>
  <c r="J87" i="26"/>
  <c r="F87" i="26"/>
  <c r="T86" i="26"/>
  <c r="N86" i="26"/>
  <c r="J86" i="26"/>
  <c r="F86" i="26"/>
  <c r="T85" i="26"/>
  <c r="N85" i="26"/>
  <c r="J85" i="26"/>
  <c r="F85" i="26"/>
  <c r="T84" i="26"/>
  <c r="N84" i="26"/>
  <c r="J84" i="26"/>
  <c r="F84" i="26"/>
  <c r="T83" i="26"/>
  <c r="N83" i="26"/>
  <c r="J83" i="26"/>
  <c r="F83" i="26"/>
  <c r="T82" i="26"/>
  <c r="N82" i="26"/>
  <c r="J82" i="26"/>
  <c r="F82" i="26"/>
  <c r="T81" i="26"/>
  <c r="N81" i="26"/>
  <c r="J81" i="26"/>
  <c r="F81" i="26"/>
  <c r="T80" i="26"/>
  <c r="N80" i="26"/>
  <c r="J80" i="26"/>
  <c r="F80" i="26"/>
  <c r="T79" i="26"/>
  <c r="N79" i="26"/>
  <c r="J79" i="26"/>
  <c r="F79" i="26"/>
  <c r="T78" i="26"/>
  <c r="N78" i="26"/>
  <c r="J78" i="26"/>
  <c r="F78" i="26"/>
  <c r="T77" i="26"/>
  <c r="N77" i="26"/>
  <c r="J77" i="26"/>
  <c r="F77" i="26"/>
  <c r="T76" i="26"/>
  <c r="N76" i="26"/>
  <c r="J76" i="26"/>
  <c r="F76" i="26"/>
  <c r="T75" i="26"/>
  <c r="N75" i="26"/>
  <c r="J75" i="26"/>
  <c r="F75" i="26"/>
  <c r="T74" i="26"/>
  <c r="N74" i="26"/>
  <c r="J74" i="26"/>
  <c r="F74" i="26"/>
  <c r="T73" i="26"/>
  <c r="N73" i="26"/>
  <c r="J73" i="26"/>
  <c r="F73" i="26"/>
  <c r="T72" i="26"/>
  <c r="N72" i="26"/>
  <c r="J72" i="26"/>
  <c r="F72" i="26"/>
  <c r="T71" i="26"/>
  <c r="N71" i="26"/>
  <c r="J71" i="26"/>
  <c r="F71" i="26"/>
  <c r="T70" i="26"/>
  <c r="N70" i="26"/>
  <c r="J70" i="26"/>
  <c r="F70" i="26"/>
  <c r="T69" i="26"/>
  <c r="N69" i="26"/>
  <c r="J69" i="26"/>
  <c r="F69" i="26"/>
  <c r="T68" i="26"/>
  <c r="N68" i="26"/>
  <c r="J68" i="26"/>
  <c r="F68" i="26"/>
  <c r="T67" i="26"/>
  <c r="N67" i="26"/>
  <c r="J67" i="26"/>
  <c r="F67" i="26"/>
  <c r="T66" i="26"/>
  <c r="N66" i="26"/>
  <c r="J66" i="26"/>
  <c r="F66" i="26"/>
  <c r="T65" i="26"/>
  <c r="N65" i="26"/>
  <c r="J65" i="26"/>
  <c r="F65" i="26"/>
  <c r="T64" i="26"/>
  <c r="N64" i="26"/>
  <c r="J64" i="26"/>
  <c r="F64" i="26"/>
  <c r="T63" i="26"/>
  <c r="N63" i="26"/>
  <c r="J63" i="26"/>
  <c r="F63" i="26"/>
  <c r="T62" i="26"/>
  <c r="N62" i="26"/>
  <c r="J62" i="26"/>
  <c r="F62" i="26"/>
  <c r="T61" i="26"/>
  <c r="N61" i="26"/>
  <c r="J61" i="26"/>
  <c r="F61" i="26"/>
  <c r="T60" i="26"/>
  <c r="N60" i="26"/>
  <c r="J60" i="26"/>
  <c r="F60" i="26"/>
  <c r="T59" i="26"/>
  <c r="N59" i="26"/>
  <c r="J59" i="26"/>
  <c r="F59" i="26"/>
  <c r="R43" i="26"/>
  <c r="Q43" i="26"/>
  <c r="P43" i="26"/>
  <c r="O43" i="26"/>
  <c r="M43" i="26"/>
  <c r="L43" i="26"/>
  <c r="K43" i="26"/>
  <c r="I43" i="26"/>
  <c r="H43" i="26"/>
  <c r="G43" i="26"/>
  <c r="E43" i="26"/>
  <c r="D43" i="26"/>
  <c r="C43" i="26"/>
  <c r="T41" i="26"/>
  <c r="N41" i="26"/>
  <c r="J41" i="26"/>
  <c r="F41" i="26"/>
  <c r="T40" i="26"/>
  <c r="N40" i="26"/>
  <c r="J40" i="26"/>
  <c r="F40" i="26"/>
  <c r="T39" i="26"/>
  <c r="N39" i="26"/>
  <c r="J39" i="26"/>
  <c r="F39" i="26"/>
  <c r="T38" i="26"/>
  <c r="N38" i="26"/>
  <c r="J38" i="26"/>
  <c r="F38" i="26"/>
  <c r="T37" i="26"/>
  <c r="N37" i="26"/>
  <c r="J37" i="26"/>
  <c r="F37" i="26"/>
  <c r="T36" i="26"/>
  <c r="N36" i="26"/>
  <c r="J36" i="26"/>
  <c r="F36" i="26"/>
  <c r="T35" i="26"/>
  <c r="N35" i="26"/>
  <c r="J35" i="26"/>
  <c r="F35" i="26"/>
  <c r="T34" i="26"/>
  <c r="N34" i="26"/>
  <c r="J34" i="26"/>
  <c r="F34" i="26"/>
  <c r="T33" i="26"/>
  <c r="N33" i="26"/>
  <c r="J33" i="26"/>
  <c r="F33" i="26"/>
  <c r="T32" i="26"/>
  <c r="N32" i="26"/>
  <c r="J32" i="26"/>
  <c r="F32" i="26"/>
  <c r="T31" i="26"/>
  <c r="N31" i="26"/>
  <c r="J31" i="26"/>
  <c r="F31" i="26"/>
  <c r="T30" i="26"/>
  <c r="N30" i="26"/>
  <c r="J30" i="26"/>
  <c r="F30" i="26"/>
  <c r="T29" i="26"/>
  <c r="N29" i="26"/>
  <c r="J29" i="26"/>
  <c r="F29" i="26"/>
  <c r="T28" i="26"/>
  <c r="N28" i="26"/>
  <c r="J28" i="26"/>
  <c r="F28" i="26"/>
  <c r="T27" i="26"/>
  <c r="N27" i="26"/>
  <c r="J27" i="26"/>
  <c r="F27" i="26"/>
  <c r="T26" i="26"/>
  <c r="N26" i="26"/>
  <c r="J26" i="26"/>
  <c r="F26" i="26"/>
  <c r="T25" i="26"/>
  <c r="N25" i="26"/>
  <c r="J25" i="26"/>
  <c r="F25" i="26"/>
  <c r="T24" i="26"/>
  <c r="N24" i="26"/>
  <c r="J24" i="26"/>
  <c r="F24" i="26"/>
  <c r="T23" i="26"/>
  <c r="N23" i="26"/>
  <c r="J23" i="26"/>
  <c r="F23" i="26"/>
  <c r="T22" i="26"/>
  <c r="N22" i="26"/>
  <c r="J22" i="26"/>
  <c r="F22" i="26"/>
  <c r="T21" i="26"/>
  <c r="N21" i="26"/>
  <c r="J21" i="26"/>
  <c r="F21" i="26"/>
  <c r="T20" i="26"/>
  <c r="N20" i="26"/>
  <c r="J20" i="26"/>
  <c r="F20" i="26"/>
  <c r="T19" i="26"/>
  <c r="N19" i="26"/>
  <c r="J19" i="26"/>
  <c r="F19" i="26"/>
  <c r="T18" i="26"/>
  <c r="N18" i="26"/>
  <c r="J18" i="26"/>
  <c r="F18" i="26"/>
  <c r="T17" i="26"/>
  <c r="N17" i="26"/>
  <c r="J17" i="26"/>
  <c r="F17" i="26"/>
  <c r="T16" i="26"/>
  <c r="N16" i="26"/>
  <c r="J16" i="26"/>
  <c r="F16" i="26"/>
  <c r="T15" i="26"/>
  <c r="N15" i="26"/>
  <c r="J15" i="26"/>
  <c r="F15" i="26"/>
  <c r="T14" i="26"/>
  <c r="N14" i="26"/>
  <c r="J14" i="26"/>
  <c r="F14" i="26"/>
  <c r="T13" i="26"/>
  <c r="N13" i="26"/>
  <c r="J13" i="26"/>
  <c r="F13" i="26"/>
  <c r="T134" i="26" l="1"/>
  <c r="F181" i="26"/>
  <c r="T181" i="26"/>
  <c r="N181" i="26" s="1"/>
  <c r="T227" i="26"/>
  <c r="N227" i="26" s="1"/>
  <c r="K273" i="26"/>
  <c r="F273" i="26" s="1"/>
  <c r="L271" i="26"/>
  <c r="L272" i="26"/>
  <c r="T88" i="26"/>
  <c r="N88" i="26" s="1"/>
  <c r="L245" i="26"/>
  <c r="L270" i="26"/>
  <c r="L269" i="26"/>
  <c r="L249" i="26"/>
  <c r="L253" i="26"/>
  <c r="L257" i="26"/>
  <c r="L261" i="26"/>
  <c r="L265" i="26"/>
  <c r="L247" i="26"/>
  <c r="L251" i="26"/>
  <c r="L255" i="26"/>
  <c r="L259" i="26"/>
  <c r="L263" i="26"/>
  <c r="L267" i="26"/>
  <c r="C277" i="26"/>
  <c r="E16" i="30" s="1"/>
  <c r="G20" i="8" s="1"/>
  <c r="T42" i="26"/>
  <c r="I42" i="26" s="1"/>
  <c r="E277" i="26"/>
  <c r="G16" i="30" s="1"/>
  <c r="I20" i="8" s="1"/>
  <c r="G277" i="26"/>
  <c r="I16" i="30" s="1"/>
  <c r="K20" i="8" s="1"/>
  <c r="L246" i="26"/>
  <c r="L250" i="26"/>
  <c r="L254" i="26"/>
  <c r="L258" i="26"/>
  <c r="L262" i="26"/>
  <c r="L266" i="26"/>
  <c r="L248" i="26"/>
  <c r="L252" i="26"/>
  <c r="L256" i="26"/>
  <c r="L260" i="26"/>
  <c r="L264" i="26"/>
  <c r="L268" i="26"/>
  <c r="Q134" i="26"/>
  <c r="M134" i="26"/>
  <c r="I134" i="26"/>
  <c r="E134" i="26"/>
  <c r="O134" i="26"/>
  <c r="G134" i="26"/>
  <c r="L134" i="26"/>
  <c r="D134" i="26"/>
  <c r="R134" i="26"/>
  <c r="K134" i="26"/>
  <c r="C134" i="26"/>
  <c r="P134" i="26"/>
  <c r="H134" i="26"/>
  <c r="Q227" i="26"/>
  <c r="M227" i="26"/>
  <c r="I227" i="26"/>
  <c r="E227" i="26"/>
  <c r="K227" i="26"/>
  <c r="C227" i="26"/>
  <c r="R227" i="26"/>
  <c r="O227" i="26"/>
  <c r="G227" i="26"/>
  <c r="P227" i="26"/>
  <c r="L227" i="26"/>
  <c r="H227" i="26"/>
  <c r="D227" i="26"/>
  <c r="Q181" i="26"/>
  <c r="M181" i="26"/>
  <c r="I181" i="26"/>
  <c r="E181" i="26"/>
  <c r="K181" i="26"/>
  <c r="C181" i="26"/>
  <c r="H181" i="26"/>
  <c r="R181" i="26"/>
  <c r="O181" i="26"/>
  <c r="G181" i="26"/>
  <c r="P181" i="26"/>
  <c r="L181" i="26"/>
  <c r="D181" i="26"/>
  <c r="N134" i="26"/>
  <c r="J134" i="26"/>
  <c r="S134" i="26"/>
  <c r="J227" i="26"/>
  <c r="S227" i="26"/>
  <c r="F134" i="26"/>
  <c r="F227" i="26"/>
  <c r="J181" i="26"/>
  <c r="S181" i="26"/>
  <c r="L244" i="26"/>
  <c r="I273" i="26" l="1"/>
  <c r="E273" i="26"/>
  <c r="G273" i="26"/>
  <c r="D273" i="26"/>
  <c r="C273" i="26"/>
  <c r="J273" i="26"/>
  <c r="H273" i="26"/>
  <c r="O88" i="26"/>
  <c r="S88" i="26"/>
  <c r="K88" i="26"/>
  <c r="P88" i="26"/>
  <c r="G88" i="26"/>
  <c r="Q88" i="26"/>
  <c r="J88" i="26"/>
  <c r="H88" i="26"/>
  <c r="D88" i="26"/>
  <c r="M88" i="26"/>
  <c r="R88" i="26"/>
  <c r="E88" i="26"/>
  <c r="C88" i="26"/>
  <c r="L88" i="26"/>
  <c r="I88" i="26"/>
  <c r="F88" i="26"/>
  <c r="N42" i="26"/>
  <c r="E42" i="26"/>
  <c r="D42" i="26"/>
  <c r="F42" i="26"/>
  <c r="P42" i="26"/>
  <c r="B277" i="26"/>
  <c r="D16" i="30" s="1"/>
  <c r="F20" i="8" s="1"/>
  <c r="H42" i="26"/>
  <c r="R42" i="26"/>
  <c r="K42" i="26"/>
  <c r="Q42" i="26"/>
  <c r="J42" i="26"/>
  <c r="O42" i="26"/>
  <c r="C42" i="26"/>
  <c r="M42" i="26"/>
  <c r="S42" i="26"/>
  <c r="G42" i="26"/>
  <c r="L42" i="26"/>
  <c r="G278" i="26" l="1"/>
  <c r="J16" i="30" s="1"/>
  <c r="L20" i="8" s="1"/>
  <c r="I277" i="26"/>
  <c r="K16" i="30" s="1"/>
  <c r="M20" i="8" s="1"/>
  <c r="C278" i="26"/>
  <c r="F16" i="30" s="1"/>
  <c r="H20" i="8" s="1"/>
  <c r="E278" i="26"/>
  <c r="H16" i="30" s="1"/>
  <c r="J20" i="8" s="1"/>
  <c r="I274" i="25" l="1"/>
  <c r="H274" i="25"/>
  <c r="G274" i="25"/>
  <c r="E274" i="25"/>
  <c r="D274" i="25"/>
  <c r="C274" i="25"/>
  <c r="K272" i="25"/>
  <c r="J272" i="25"/>
  <c r="F272" i="25"/>
  <c r="K271" i="25"/>
  <c r="J271" i="25"/>
  <c r="F271" i="25"/>
  <c r="K270" i="25"/>
  <c r="J270" i="25"/>
  <c r="F270" i="25"/>
  <c r="K269" i="25"/>
  <c r="J269" i="25"/>
  <c r="F269" i="25"/>
  <c r="K268" i="25"/>
  <c r="J268" i="25"/>
  <c r="F268" i="25"/>
  <c r="K267" i="25"/>
  <c r="J267" i="25"/>
  <c r="F267" i="25"/>
  <c r="K266" i="25"/>
  <c r="J266" i="25"/>
  <c r="F266" i="25"/>
  <c r="K265" i="25"/>
  <c r="J265" i="25"/>
  <c r="F265" i="25"/>
  <c r="K264" i="25"/>
  <c r="J264" i="25"/>
  <c r="F264" i="25"/>
  <c r="K263" i="25"/>
  <c r="J263" i="25"/>
  <c r="F263" i="25"/>
  <c r="K262" i="25"/>
  <c r="J262" i="25"/>
  <c r="F262" i="25"/>
  <c r="K261" i="25"/>
  <c r="J261" i="25"/>
  <c r="F261" i="25"/>
  <c r="K260" i="25"/>
  <c r="J260" i="25"/>
  <c r="F260" i="25"/>
  <c r="K259" i="25"/>
  <c r="J259" i="25"/>
  <c r="F259" i="25"/>
  <c r="K258" i="25"/>
  <c r="J258" i="25"/>
  <c r="F258" i="25"/>
  <c r="K257" i="25"/>
  <c r="J257" i="25"/>
  <c r="F257" i="25"/>
  <c r="K256" i="25"/>
  <c r="J256" i="25"/>
  <c r="F256" i="25"/>
  <c r="K255" i="25"/>
  <c r="J255" i="25"/>
  <c r="F255" i="25"/>
  <c r="K254" i="25"/>
  <c r="J254" i="25"/>
  <c r="F254" i="25"/>
  <c r="K253" i="25"/>
  <c r="J253" i="25"/>
  <c r="F253" i="25"/>
  <c r="K252" i="25"/>
  <c r="J252" i="25"/>
  <c r="F252" i="25"/>
  <c r="K251" i="25"/>
  <c r="J251" i="25"/>
  <c r="F251" i="25"/>
  <c r="K250" i="25"/>
  <c r="J250" i="25"/>
  <c r="F250" i="25"/>
  <c r="K249" i="25"/>
  <c r="J249" i="25"/>
  <c r="F249" i="25"/>
  <c r="K248" i="25"/>
  <c r="J248" i="25"/>
  <c r="F248" i="25"/>
  <c r="K247" i="25"/>
  <c r="J247" i="25"/>
  <c r="F247" i="25"/>
  <c r="K246" i="25"/>
  <c r="J246" i="25"/>
  <c r="F246" i="25"/>
  <c r="K245" i="25"/>
  <c r="J245" i="25"/>
  <c r="F245" i="25"/>
  <c r="K244" i="25"/>
  <c r="J244" i="25"/>
  <c r="F244" i="25"/>
  <c r="R228" i="25"/>
  <c r="Q228" i="25"/>
  <c r="P228" i="25"/>
  <c r="O228" i="25"/>
  <c r="M228" i="25"/>
  <c r="L228" i="25"/>
  <c r="K228" i="25"/>
  <c r="I228" i="25"/>
  <c r="H228" i="25"/>
  <c r="G228" i="25"/>
  <c r="E228" i="25"/>
  <c r="D228" i="25"/>
  <c r="C228" i="25"/>
  <c r="T226" i="25"/>
  <c r="N226" i="25"/>
  <c r="J226" i="25"/>
  <c r="F226" i="25"/>
  <c r="T225" i="25"/>
  <c r="N225" i="25"/>
  <c r="J225" i="25"/>
  <c r="F225" i="25"/>
  <c r="T224" i="25"/>
  <c r="N224" i="25"/>
  <c r="J224" i="25"/>
  <c r="F224" i="25"/>
  <c r="T223" i="25"/>
  <c r="N223" i="25"/>
  <c r="J223" i="25"/>
  <c r="F223" i="25"/>
  <c r="T222" i="25"/>
  <c r="N222" i="25"/>
  <c r="J222" i="25"/>
  <c r="F222" i="25"/>
  <c r="T221" i="25"/>
  <c r="N221" i="25"/>
  <c r="J221" i="25"/>
  <c r="F221" i="25"/>
  <c r="T220" i="25"/>
  <c r="N220" i="25"/>
  <c r="J220" i="25"/>
  <c r="F220" i="25"/>
  <c r="T219" i="25"/>
  <c r="N219" i="25"/>
  <c r="J219" i="25"/>
  <c r="F219" i="25"/>
  <c r="T218" i="25"/>
  <c r="N218" i="25"/>
  <c r="J218" i="25"/>
  <c r="F218" i="25"/>
  <c r="T217" i="25"/>
  <c r="N217" i="25"/>
  <c r="J217" i="25"/>
  <c r="F217" i="25"/>
  <c r="T216" i="25"/>
  <c r="N216" i="25"/>
  <c r="J216" i="25"/>
  <c r="F216" i="25"/>
  <c r="T215" i="25"/>
  <c r="N215" i="25"/>
  <c r="J215" i="25"/>
  <c r="F215" i="25"/>
  <c r="T214" i="25"/>
  <c r="N214" i="25"/>
  <c r="J214" i="25"/>
  <c r="F214" i="25"/>
  <c r="T213" i="25"/>
  <c r="N213" i="25"/>
  <c r="J213" i="25"/>
  <c r="F213" i="25"/>
  <c r="T212" i="25"/>
  <c r="N212" i="25"/>
  <c r="J212" i="25"/>
  <c r="F212" i="25"/>
  <c r="T211" i="25"/>
  <c r="N211" i="25"/>
  <c r="J211" i="25"/>
  <c r="F211" i="25"/>
  <c r="T210" i="25"/>
  <c r="N210" i="25"/>
  <c r="J210" i="25"/>
  <c r="F210" i="25"/>
  <c r="T209" i="25"/>
  <c r="N209" i="25"/>
  <c r="J209" i="25"/>
  <c r="F209" i="25"/>
  <c r="T208" i="25"/>
  <c r="N208" i="25"/>
  <c r="J208" i="25"/>
  <c r="F208" i="25"/>
  <c r="T207" i="25"/>
  <c r="N207" i="25"/>
  <c r="J207" i="25"/>
  <c r="F207" i="25"/>
  <c r="T206" i="25"/>
  <c r="N206" i="25"/>
  <c r="J206" i="25"/>
  <c r="F206" i="25"/>
  <c r="T205" i="25"/>
  <c r="N205" i="25"/>
  <c r="J205" i="25"/>
  <c r="F205" i="25"/>
  <c r="T204" i="25"/>
  <c r="N204" i="25"/>
  <c r="J204" i="25"/>
  <c r="F204" i="25"/>
  <c r="T203" i="25"/>
  <c r="N203" i="25"/>
  <c r="J203" i="25"/>
  <c r="F203" i="25"/>
  <c r="T202" i="25"/>
  <c r="N202" i="25"/>
  <c r="J202" i="25"/>
  <c r="F202" i="25"/>
  <c r="T201" i="25"/>
  <c r="N201" i="25"/>
  <c r="J201" i="25"/>
  <c r="F201" i="25"/>
  <c r="T200" i="25"/>
  <c r="N200" i="25"/>
  <c r="J200" i="25"/>
  <c r="F200" i="25"/>
  <c r="T199" i="25"/>
  <c r="N199" i="25"/>
  <c r="J199" i="25"/>
  <c r="F199" i="25"/>
  <c r="T198" i="25"/>
  <c r="T227" i="25" s="1"/>
  <c r="S227" i="25" s="1"/>
  <c r="N198" i="25"/>
  <c r="J198" i="25"/>
  <c r="F198" i="25"/>
  <c r="R182" i="25"/>
  <c r="Q182" i="25"/>
  <c r="P182" i="25"/>
  <c r="O182" i="25"/>
  <c r="M182" i="25"/>
  <c r="L182" i="25"/>
  <c r="K182" i="25"/>
  <c r="I182" i="25"/>
  <c r="H182" i="25"/>
  <c r="G182" i="25"/>
  <c r="E182" i="25"/>
  <c r="D182" i="25"/>
  <c r="C182" i="25"/>
  <c r="T180" i="25"/>
  <c r="N180" i="25"/>
  <c r="J180" i="25"/>
  <c r="F180" i="25"/>
  <c r="T179" i="25"/>
  <c r="N179" i="25"/>
  <c r="J179" i="25"/>
  <c r="F179" i="25"/>
  <c r="T178" i="25"/>
  <c r="N178" i="25"/>
  <c r="J178" i="25"/>
  <c r="F178" i="25"/>
  <c r="T177" i="25"/>
  <c r="N177" i="25"/>
  <c r="J177" i="25"/>
  <c r="F177" i="25"/>
  <c r="T176" i="25"/>
  <c r="N176" i="25"/>
  <c r="J176" i="25"/>
  <c r="F176" i="25"/>
  <c r="T175" i="25"/>
  <c r="N175" i="25"/>
  <c r="J175" i="25"/>
  <c r="F175" i="25"/>
  <c r="T174" i="25"/>
  <c r="N174" i="25"/>
  <c r="J174" i="25"/>
  <c r="F174" i="25"/>
  <c r="T173" i="25"/>
  <c r="N173" i="25"/>
  <c r="J173" i="25"/>
  <c r="F173" i="25"/>
  <c r="T172" i="25"/>
  <c r="N172" i="25"/>
  <c r="J172" i="25"/>
  <c r="F172" i="25"/>
  <c r="T171" i="25"/>
  <c r="N171" i="25"/>
  <c r="J171" i="25"/>
  <c r="F171" i="25"/>
  <c r="T170" i="25"/>
  <c r="N170" i="25"/>
  <c r="J170" i="25"/>
  <c r="F170" i="25"/>
  <c r="T169" i="25"/>
  <c r="N169" i="25"/>
  <c r="J169" i="25"/>
  <c r="F169" i="25"/>
  <c r="T168" i="25"/>
  <c r="N168" i="25"/>
  <c r="J168" i="25"/>
  <c r="F168" i="25"/>
  <c r="T167" i="25"/>
  <c r="N167" i="25"/>
  <c r="J167" i="25"/>
  <c r="F167" i="25"/>
  <c r="T166" i="25"/>
  <c r="N166" i="25"/>
  <c r="J166" i="25"/>
  <c r="F166" i="25"/>
  <c r="T165" i="25"/>
  <c r="N165" i="25"/>
  <c r="J165" i="25"/>
  <c r="F165" i="25"/>
  <c r="T164" i="25"/>
  <c r="N164" i="25"/>
  <c r="J164" i="25"/>
  <c r="F164" i="25"/>
  <c r="T163" i="25"/>
  <c r="N163" i="25"/>
  <c r="J163" i="25"/>
  <c r="F163" i="25"/>
  <c r="T162" i="25"/>
  <c r="N162" i="25"/>
  <c r="J162" i="25"/>
  <c r="F162" i="25"/>
  <c r="T161" i="25"/>
  <c r="N161" i="25"/>
  <c r="J161" i="25"/>
  <c r="F161" i="25"/>
  <c r="T160" i="25"/>
  <c r="N160" i="25"/>
  <c r="J160" i="25"/>
  <c r="F160" i="25"/>
  <c r="T159" i="25"/>
  <c r="N159" i="25"/>
  <c r="J159" i="25"/>
  <c r="F159" i="25"/>
  <c r="T158" i="25"/>
  <c r="N158" i="25"/>
  <c r="J158" i="25"/>
  <c r="F158" i="25"/>
  <c r="T157" i="25"/>
  <c r="N157" i="25"/>
  <c r="J157" i="25"/>
  <c r="F157" i="25"/>
  <c r="T156" i="25"/>
  <c r="N156" i="25"/>
  <c r="J156" i="25"/>
  <c r="F156" i="25"/>
  <c r="T155" i="25"/>
  <c r="N155" i="25"/>
  <c r="J155" i="25"/>
  <c r="F155" i="25"/>
  <c r="T154" i="25"/>
  <c r="N154" i="25"/>
  <c r="J154" i="25"/>
  <c r="F154" i="25"/>
  <c r="T153" i="25"/>
  <c r="N153" i="25"/>
  <c r="J153" i="25"/>
  <c r="F153" i="25"/>
  <c r="T152" i="25"/>
  <c r="T181" i="25" s="1"/>
  <c r="N152" i="25"/>
  <c r="J152" i="25"/>
  <c r="F152" i="25"/>
  <c r="R135" i="25"/>
  <c r="Q135" i="25"/>
  <c r="P135" i="25"/>
  <c r="O135" i="25"/>
  <c r="M135" i="25"/>
  <c r="L135" i="25"/>
  <c r="K135" i="25"/>
  <c r="I135" i="25"/>
  <c r="H135" i="25"/>
  <c r="G135" i="25"/>
  <c r="E135" i="25"/>
  <c r="D135" i="25"/>
  <c r="C135" i="25"/>
  <c r="T133" i="25"/>
  <c r="N133" i="25"/>
  <c r="J133" i="25"/>
  <c r="F133" i="25"/>
  <c r="T132" i="25"/>
  <c r="N132" i="25"/>
  <c r="J132" i="25"/>
  <c r="F132" i="25"/>
  <c r="T131" i="25"/>
  <c r="N131" i="25"/>
  <c r="J131" i="25"/>
  <c r="F131" i="25"/>
  <c r="T130" i="25"/>
  <c r="N130" i="25"/>
  <c r="J130" i="25"/>
  <c r="F130" i="25"/>
  <c r="T129" i="25"/>
  <c r="N129" i="25"/>
  <c r="J129" i="25"/>
  <c r="F129" i="25"/>
  <c r="T128" i="25"/>
  <c r="N128" i="25"/>
  <c r="J128" i="25"/>
  <c r="F128" i="25"/>
  <c r="T127" i="25"/>
  <c r="N127" i="25"/>
  <c r="J127" i="25"/>
  <c r="F127" i="25"/>
  <c r="T126" i="25"/>
  <c r="N126" i="25"/>
  <c r="J126" i="25"/>
  <c r="F126" i="25"/>
  <c r="T125" i="25"/>
  <c r="N125" i="25"/>
  <c r="J125" i="25"/>
  <c r="F125" i="25"/>
  <c r="T124" i="25"/>
  <c r="N124" i="25"/>
  <c r="J124" i="25"/>
  <c r="F124" i="25"/>
  <c r="T123" i="25"/>
  <c r="N123" i="25"/>
  <c r="J123" i="25"/>
  <c r="F123" i="25"/>
  <c r="T122" i="25"/>
  <c r="N122" i="25"/>
  <c r="J122" i="25"/>
  <c r="F122" i="25"/>
  <c r="T121" i="25"/>
  <c r="N121" i="25"/>
  <c r="J121" i="25"/>
  <c r="F121" i="25"/>
  <c r="T120" i="25"/>
  <c r="N120" i="25"/>
  <c r="J120" i="25"/>
  <c r="F120" i="25"/>
  <c r="T119" i="25"/>
  <c r="N119" i="25"/>
  <c r="J119" i="25"/>
  <c r="F119" i="25"/>
  <c r="T118" i="25"/>
  <c r="N118" i="25"/>
  <c r="J118" i="25"/>
  <c r="F118" i="25"/>
  <c r="T117" i="25"/>
  <c r="N117" i="25"/>
  <c r="J117" i="25"/>
  <c r="F117" i="25"/>
  <c r="T116" i="25"/>
  <c r="N116" i="25"/>
  <c r="J116" i="25"/>
  <c r="F116" i="25"/>
  <c r="T115" i="25"/>
  <c r="N115" i="25"/>
  <c r="J115" i="25"/>
  <c r="F115" i="25"/>
  <c r="T114" i="25"/>
  <c r="N114" i="25"/>
  <c r="J114" i="25"/>
  <c r="F114" i="25"/>
  <c r="T113" i="25"/>
  <c r="N113" i="25"/>
  <c r="J113" i="25"/>
  <c r="F113" i="25"/>
  <c r="T112" i="25"/>
  <c r="N112" i="25"/>
  <c r="J112" i="25"/>
  <c r="F112" i="25"/>
  <c r="T111" i="25"/>
  <c r="N111" i="25"/>
  <c r="J111" i="25"/>
  <c r="F111" i="25"/>
  <c r="T110" i="25"/>
  <c r="N110" i="25"/>
  <c r="J110" i="25"/>
  <c r="F110" i="25"/>
  <c r="T109" i="25"/>
  <c r="N109" i="25"/>
  <c r="J109" i="25"/>
  <c r="F109" i="25"/>
  <c r="T108" i="25"/>
  <c r="N108" i="25"/>
  <c r="J108" i="25"/>
  <c r="F108" i="25"/>
  <c r="T107" i="25"/>
  <c r="N107" i="25"/>
  <c r="J107" i="25"/>
  <c r="F107" i="25"/>
  <c r="T106" i="25"/>
  <c r="N106" i="25"/>
  <c r="J106" i="25"/>
  <c r="F106" i="25"/>
  <c r="T105" i="25"/>
  <c r="T134" i="25" s="1"/>
  <c r="S134" i="25" s="1"/>
  <c r="N105" i="25"/>
  <c r="J105" i="25"/>
  <c r="F105" i="25"/>
  <c r="R89" i="25"/>
  <c r="Q89" i="25"/>
  <c r="P89" i="25"/>
  <c r="O89" i="25"/>
  <c r="M89" i="25"/>
  <c r="L89" i="25"/>
  <c r="K89" i="25"/>
  <c r="I89" i="25"/>
  <c r="H89" i="25"/>
  <c r="G89" i="25"/>
  <c r="E89" i="25"/>
  <c r="D89" i="25"/>
  <c r="C89" i="25"/>
  <c r="T87" i="25"/>
  <c r="N87" i="25"/>
  <c r="J87" i="25"/>
  <c r="F87" i="25"/>
  <c r="T86" i="25"/>
  <c r="N86" i="25"/>
  <c r="J86" i="25"/>
  <c r="F86" i="25"/>
  <c r="T85" i="25"/>
  <c r="N85" i="25"/>
  <c r="J85" i="25"/>
  <c r="F85" i="25"/>
  <c r="T84" i="25"/>
  <c r="N84" i="25"/>
  <c r="J84" i="25"/>
  <c r="F84" i="25"/>
  <c r="T83" i="25"/>
  <c r="N83" i="25"/>
  <c r="J83" i="25"/>
  <c r="F83" i="25"/>
  <c r="T82" i="25"/>
  <c r="N82" i="25"/>
  <c r="J82" i="25"/>
  <c r="F82" i="25"/>
  <c r="T81" i="25"/>
  <c r="N81" i="25"/>
  <c r="J81" i="25"/>
  <c r="F81" i="25"/>
  <c r="T80" i="25"/>
  <c r="N80" i="25"/>
  <c r="J80" i="25"/>
  <c r="F80" i="25"/>
  <c r="T79" i="25"/>
  <c r="N79" i="25"/>
  <c r="J79" i="25"/>
  <c r="F79" i="25"/>
  <c r="T78" i="25"/>
  <c r="N78" i="25"/>
  <c r="J78" i="25"/>
  <c r="F78" i="25"/>
  <c r="T77" i="25"/>
  <c r="N77" i="25"/>
  <c r="J77" i="25"/>
  <c r="F77" i="25"/>
  <c r="T76" i="25"/>
  <c r="N76" i="25"/>
  <c r="J76" i="25"/>
  <c r="F76" i="25"/>
  <c r="T75" i="25"/>
  <c r="N75" i="25"/>
  <c r="J75" i="25"/>
  <c r="F75" i="25"/>
  <c r="T74" i="25"/>
  <c r="N74" i="25"/>
  <c r="J74" i="25"/>
  <c r="F74" i="25"/>
  <c r="T73" i="25"/>
  <c r="N73" i="25"/>
  <c r="J73" i="25"/>
  <c r="F73" i="25"/>
  <c r="T72" i="25"/>
  <c r="N72" i="25"/>
  <c r="J72" i="25"/>
  <c r="F72" i="25"/>
  <c r="T71" i="25"/>
  <c r="N71" i="25"/>
  <c r="J71" i="25"/>
  <c r="F71" i="25"/>
  <c r="T70" i="25"/>
  <c r="N70" i="25"/>
  <c r="J70" i="25"/>
  <c r="F70" i="25"/>
  <c r="T69" i="25"/>
  <c r="N69" i="25"/>
  <c r="J69" i="25"/>
  <c r="F69" i="25"/>
  <c r="T68" i="25"/>
  <c r="N68" i="25"/>
  <c r="J68" i="25"/>
  <c r="F68" i="25"/>
  <c r="T67" i="25"/>
  <c r="N67" i="25"/>
  <c r="J67" i="25"/>
  <c r="F67" i="25"/>
  <c r="T66" i="25"/>
  <c r="N66" i="25"/>
  <c r="J66" i="25"/>
  <c r="F66" i="25"/>
  <c r="T65" i="25"/>
  <c r="N65" i="25"/>
  <c r="J65" i="25"/>
  <c r="F65" i="25"/>
  <c r="T64" i="25"/>
  <c r="N64" i="25"/>
  <c r="J64" i="25"/>
  <c r="F64" i="25"/>
  <c r="T63" i="25"/>
  <c r="N63" i="25"/>
  <c r="J63" i="25"/>
  <c r="F63" i="25"/>
  <c r="T62" i="25"/>
  <c r="N62" i="25"/>
  <c r="J62" i="25"/>
  <c r="F62" i="25"/>
  <c r="T61" i="25"/>
  <c r="N61" i="25"/>
  <c r="J61" i="25"/>
  <c r="F61" i="25"/>
  <c r="T60" i="25"/>
  <c r="N60" i="25"/>
  <c r="J60" i="25"/>
  <c r="F60" i="25"/>
  <c r="T59" i="25"/>
  <c r="N59" i="25"/>
  <c r="J59" i="25"/>
  <c r="F59" i="25"/>
  <c r="R43" i="25"/>
  <c r="Q43" i="25"/>
  <c r="P43" i="25"/>
  <c r="O43" i="25"/>
  <c r="M43" i="25"/>
  <c r="L43" i="25"/>
  <c r="K43" i="25"/>
  <c r="I43" i="25"/>
  <c r="H43" i="25"/>
  <c r="G43" i="25"/>
  <c r="E43" i="25"/>
  <c r="D43" i="25"/>
  <c r="C43" i="25"/>
  <c r="T41" i="25"/>
  <c r="N41" i="25"/>
  <c r="J41" i="25"/>
  <c r="F41" i="25"/>
  <c r="T40" i="25"/>
  <c r="N40" i="25"/>
  <c r="J40" i="25"/>
  <c r="F40" i="25"/>
  <c r="T39" i="25"/>
  <c r="N39" i="25"/>
  <c r="J39" i="25"/>
  <c r="F39" i="25"/>
  <c r="T38" i="25"/>
  <c r="N38" i="25"/>
  <c r="J38" i="25"/>
  <c r="F38" i="25"/>
  <c r="T37" i="25"/>
  <c r="N37" i="25"/>
  <c r="J37" i="25"/>
  <c r="F37" i="25"/>
  <c r="T36" i="25"/>
  <c r="N36" i="25"/>
  <c r="J36" i="25"/>
  <c r="F36" i="25"/>
  <c r="T35" i="25"/>
  <c r="N35" i="25"/>
  <c r="J35" i="25"/>
  <c r="F35" i="25"/>
  <c r="T34" i="25"/>
  <c r="N34" i="25"/>
  <c r="J34" i="25"/>
  <c r="F34" i="25"/>
  <c r="T33" i="25"/>
  <c r="N33" i="25"/>
  <c r="J33" i="25"/>
  <c r="F33" i="25"/>
  <c r="T32" i="25"/>
  <c r="N32" i="25"/>
  <c r="J32" i="25"/>
  <c r="F32" i="25"/>
  <c r="T31" i="25"/>
  <c r="N31" i="25"/>
  <c r="J31" i="25"/>
  <c r="F31" i="25"/>
  <c r="T30" i="25"/>
  <c r="N30" i="25"/>
  <c r="J30" i="25"/>
  <c r="F30" i="25"/>
  <c r="T29" i="25"/>
  <c r="N29" i="25"/>
  <c r="J29" i="25"/>
  <c r="F29" i="25"/>
  <c r="T28" i="25"/>
  <c r="N28" i="25"/>
  <c r="J28" i="25"/>
  <c r="F28" i="25"/>
  <c r="T27" i="25"/>
  <c r="N27" i="25"/>
  <c r="J27" i="25"/>
  <c r="F27" i="25"/>
  <c r="T26" i="25"/>
  <c r="N26" i="25"/>
  <c r="J26" i="25"/>
  <c r="F26" i="25"/>
  <c r="T25" i="25"/>
  <c r="N25" i="25"/>
  <c r="J25" i="25"/>
  <c r="F25" i="25"/>
  <c r="T24" i="25"/>
  <c r="N24" i="25"/>
  <c r="J24" i="25"/>
  <c r="F24" i="25"/>
  <c r="T23" i="25"/>
  <c r="N23" i="25"/>
  <c r="J23" i="25"/>
  <c r="F23" i="25"/>
  <c r="T22" i="25"/>
  <c r="N22" i="25"/>
  <c r="J22" i="25"/>
  <c r="F22" i="25"/>
  <c r="T21" i="25"/>
  <c r="N21" i="25"/>
  <c r="J21" i="25"/>
  <c r="F21" i="25"/>
  <c r="T20" i="25"/>
  <c r="N20" i="25"/>
  <c r="J20" i="25"/>
  <c r="F20" i="25"/>
  <c r="T19" i="25"/>
  <c r="N19" i="25"/>
  <c r="J19" i="25"/>
  <c r="F19" i="25"/>
  <c r="T18" i="25"/>
  <c r="N18" i="25"/>
  <c r="J18" i="25"/>
  <c r="F18" i="25"/>
  <c r="T17" i="25"/>
  <c r="N17" i="25"/>
  <c r="J17" i="25"/>
  <c r="F17" i="25"/>
  <c r="T16" i="25"/>
  <c r="N16" i="25"/>
  <c r="J16" i="25"/>
  <c r="F16" i="25"/>
  <c r="T15" i="25"/>
  <c r="N15" i="25"/>
  <c r="J15" i="25"/>
  <c r="F15" i="25"/>
  <c r="T14" i="25"/>
  <c r="N14" i="25"/>
  <c r="J14" i="25"/>
  <c r="F14" i="25"/>
  <c r="T13" i="25"/>
  <c r="N13" i="25"/>
  <c r="J13" i="25"/>
  <c r="F13" i="25"/>
  <c r="I274" i="14"/>
  <c r="H274" i="14"/>
  <c r="G274" i="14"/>
  <c r="E274" i="14"/>
  <c r="D274" i="14"/>
  <c r="C274" i="14"/>
  <c r="K272" i="14"/>
  <c r="J272" i="14"/>
  <c r="F272" i="14"/>
  <c r="K271" i="14"/>
  <c r="J271" i="14"/>
  <c r="F271" i="14"/>
  <c r="K270" i="14"/>
  <c r="J270" i="14"/>
  <c r="F270" i="14"/>
  <c r="K269" i="14"/>
  <c r="J269" i="14"/>
  <c r="F269" i="14"/>
  <c r="K268" i="14"/>
  <c r="J268" i="14"/>
  <c r="F268" i="14"/>
  <c r="K267" i="14"/>
  <c r="J267" i="14"/>
  <c r="F267" i="14"/>
  <c r="K266" i="14"/>
  <c r="J266" i="14"/>
  <c r="F266" i="14"/>
  <c r="K265" i="14"/>
  <c r="J265" i="14"/>
  <c r="F265" i="14"/>
  <c r="K264" i="14"/>
  <c r="J264" i="14"/>
  <c r="F264" i="14"/>
  <c r="K263" i="14"/>
  <c r="J263" i="14"/>
  <c r="F263" i="14"/>
  <c r="K262" i="14"/>
  <c r="J262" i="14"/>
  <c r="F262" i="14"/>
  <c r="K261" i="14"/>
  <c r="J261" i="14"/>
  <c r="F261" i="14"/>
  <c r="K260" i="14"/>
  <c r="J260" i="14"/>
  <c r="F260" i="14"/>
  <c r="K259" i="14"/>
  <c r="J259" i="14"/>
  <c r="F259" i="14"/>
  <c r="K258" i="14"/>
  <c r="J258" i="14"/>
  <c r="F258" i="14"/>
  <c r="K257" i="14"/>
  <c r="J257" i="14"/>
  <c r="F257" i="14"/>
  <c r="K256" i="14"/>
  <c r="J256" i="14"/>
  <c r="F256" i="14"/>
  <c r="K255" i="14"/>
  <c r="J255" i="14"/>
  <c r="F255" i="14"/>
  <c r="K254" i="14"/>
  <c r="J254" i="14"/>
  <c r="F254" i="14"/>
  <c r="K253" i="14"/>
  <c r="J253" i="14"/>
  <c r="F253" i="14"/>
  <c r="K252" i="14"/>
  <c r="J252" i="14"/>
  <c r="F252" i="14"/>
  <c r="K251" i="14"/>
  <c r="J251" i="14"/>
  <c r="F251" i="14"/>
  <c r="K250" i="14"/>
  <c r="J250" i="14"/>
  <c r="F250" i="14"/>
  <c r="K249" i="14"/>
  <c r="J249" i="14"/>
  <c r="F249" i="14"/>
  <c r="K248" i="14"/>
  <c r="J248" i="14"/>
  <c r="F248" i="14"/>
  <c r="K247" i="14"/>
  <c r="J247" i="14"/>
  <c r="F247" i="14"/>
  <c r="K246" i="14"/>
  <c r="J246" i="14"/>
  <c r="F246" i="14"/>
  <c r="K245" i="14"/>
  <c r="J245" i="14"/>
  <c r="F245" i="14"/>
  <c r="K244" i="14"/>
  <c r="J244" i="14"/>
  <c r="F244" i="14"/>
  <c r="R228" i="14"/>
  <c r="Q228" i="14"/>
  <c r="P228" i="14"/>
  <c r="O228" i="14"/>
  <c r="M228" i="14"/>
  <c r="L228" i="14"/>
  <c r="K228" i="14"/>
  <c r="I228" i="14"/>
  <c r="H228" i="14"/>
  <c r="G228" i="14"/>
  <c r="E228" i="14"/>
  <c r="D228" i="14"/>
  <c r="C228" i="14"/>
  <c r="T226" i="14"/>
  <c r="N226" i="14"/>
  <c r="J226" i="14"/>
  <c r="F226" i="14"/>
  <c r="T225" i="14"/>
  <c r="N225" i="14"/>
  <c r="J225" i="14"/>
  <c r="F225" i="14"/>
  <c r="T224" i="14"/>
  <c r="N224" i="14"/>
  <c r="J224" i="14"/>
  <c r="F224" i="14"/>
  <c r="T223" i="14"/>
  <c r="N223" i="14"/>
  <c r="J223" i="14"/>
  <c r="F223" i="14"/>
  <c r="T222" i="14"/>
  <c r="N222" i="14"/>
  <c r="J222" i="14"/>
  <c r="F222" i="14"/>
  <c r="T221" i="14"/>
  <c r="N221" i="14"/>
  <c r="J221" i="14"/>
  <c r="F221" i="14"/>
  <c r="T220" i="14"/>
  <c r="N220" i="14"/>
  <c r="J220" i="14"/>
  <c r="F220" i="14"/>
  <c r="T219" i="14"/>
  <c r="N219" i="14"/>
  <c r="J219" i="14"/>
  <c r="F219" i="14"/>
  <c r="T218" i="14"/>
  <c r="N218" i="14"/>
  <c r="J218" i="14"/>
  <c r="F218" i="14"/>
  <c r="T217" i="14"/>
  <c r="N217" i="14"/>
  <c r="J217" i="14"/>
  <c r="F217" i="14"/>
  <c r="T216" i="14"/>
  <c r="N216" i="14"/>
  <c r="J216" i="14"/>
  <c r="F216" i="14"/>
  <c r="T215" i="14"/>
  <c r="N215" i="14"/>
  <c r="J215" i="14"/>
  <c r="F215" i="14"/>
  <c r="T214" i="14"/>
  <c r="N214" i="14"/>
  <c r="J214" i="14"/>
  <c r="F214" i="14"/>
  <c r="T213" i="14"/>
  <c r="N213" i="14"/>
  <c r="J213" i="14"/>
  <c r="F213" i="14"/>
  <c r="T212" i="14"/>
  <c r="N212" i="14"/>
  <c r="J212" i="14"/>
  <c r="F212" i="14"/>
  <c r="T211" i="14"/>
  <c r="N211" i="14"/>
  <c r="J211" i="14"/>
  <c r="F211" i="14"/>
  <c r="T210" i="14"/>
  <c r="N210" i="14"/>
  <c r="J210" i="14"/>
  <c r="F210" i="14"/>
  <c r="T209" i="14"/>
  <c r="N209" i="14"/>
  <c r="J209" i="14"/>
  <c r="F209" i="14"/>
  <c r="T208" i="14"/>
  <c r="N208" i="14"/>
  <c r="J208" i="14"/>
  <c r="F208" i="14"/>
  <c r="T207" i="14"/>
  <c r="N207" i="14"/>
  <c r="J207" i="14"/>
  <c r="F207" i="14"/>
  <c r="T206" i="14"/>
  <c r="N206" i="14"/>
  <c r="J206" i="14"/>
  <c r="F206" i="14"/>
  <c r="T205" i="14"/>
  <c r="N205" i="14"/>
  <c r="J205" i="14"/>
  <c r="F205" i="14"/>
  <c r="T204" i="14"/>
  <c r="N204" i="14"/>
  <c r="J204" i="14"/>
  <c r="F204" i="14"/>
  <c r="T203" i="14"/>
  <c r="N203" i="14"/>
  <c r="J203" i="14"/>
  <c r="F203" i="14"/>
  <c r="T202" i="14"/>
  <c r="N202" i="14"/>
  <c r="J202" i="14"/>
  <c r="F202" i="14"/>
  <c r="T201" i="14"/>
  <c r="N201" i="14"/>
  <c r="J201" i="14"/>
  <c r="F201" i="14"/>
  <c r="T200" i="14"/>
  <c r="N200" i="14"/>
  <c r="J200" i="14"/>
  <c r="F200" i="14"/>
  <c r="T199" i="14"/>
  <c r="N199" i="14"/>
  <c r="J199" i="14"/>
  <c r="F199" i="14"/>
  <c r="T198" i="14"/>
  <c r="N198" i="14"/>
  <c r="J198" i="14"/>
  <c r="F198" i="14"/>
  <c r="R182" i="14"/>
  <c r="Q182" i="14"/>
  <c r="P182" i="14"/>
  <c r="O182" i="14"/>
  <c r="M182" i="14"/>
  <c r="L182" i="14"/>
  <c r="K182" i="14"/>
  <c r="I182" i="14"/>
  <c r="H182" i="14"/>
  <c r="G182" i="14"/>
  <c r="E182" i="14"/>
  <c r="D182" i="14"/>
  <c r="C182" i="14"/>
  <c r="T180" i="14"/>
  <c r="N180" i="14"/>
  <c r="J180" i="14"/>
  <c r="F180" i="14"/>
  <c r="T179" i="14"/>
  <c r="N179" i="14"/>
  <c r="J179" i="14"/>
  <c r="F179" i="14"/>
  <c r="T178" i="14"/>
  <c r="N178" i="14"/>
  <c r="J178" i="14"/>
  <c r="F178" i="14"/>
  <c r="T177" i="14"/>
  <c r="N177" i="14"/>
  <c r="J177" i="14"/>
  <c r="F177" i="14"/>
  <c r="T176" i="14"/>
  <c r="N176" i="14"/>
  <c r="J176" i="14"/>
  <c r="F176" i="14"/>
  <c r="T175" i="14"/>
  <c r="N175" i="14"/>
  <c r="J175" i="14"/>
  <c r="F175" i="14"/>
  <c r="T174" i="14"/>
  <c r="N174" i="14"/>
  <c r="J174" i="14"/>
  <c r="F174" i="14"/>
  <c r="T173" i="14"/>
  <c r="N173" i="14"/>
  <c r="J173" i="14"/>
  <c r="F173" i="14"/>
  <c r="T172" i="14"/>
  <c r="N172" i="14"/>
  <c r="J172" i="14"/>
  <c r="F172" i="14"/>
  <c r="T171" i="14"/>
  <c r="N171" i="14"/>
  <c r="J171" i="14"/>
  <c r="F171" i="14"/>
  <c r="T170" i="14"/>
  <c r="N170" i="14"/>
  <c r="J170" i="14"/>
  <c r="F170" i="14"/>
  <c r="T169" i="14"/>
  <c r="N169" i="14"/>
  <c r="J169" i="14"/>
  <c r="F169" i="14"/>
  <c r="T168" i="14"/>
  <c r="N168" i="14"/>
  <c r="J168" i="14"/>
  <c r="F168" i="14"/>
  <c r="T167" i="14"/>
  <c r="N167" i="14"/>
  <c r="J167" i="14"/>
  <c r="F167" i="14"/>
  <c r="T166" i="14"/>
  <c r="N166" i="14"/>
  <c r="J166" i="14"/>
  <c r="F166" i="14"/>
  <c r="T165" i="14"/>
  <c r="N165" i="14"/>
  <c r="J165" i="14"/>
  <c r="F165" i="14"/>
  <c r="T164" i="14"/>
  <c r="N164" i="14"/>
  <c r="J164" i="14"/>
  <c r="F164" i="14"/>
  <c r="T163" i="14"/>
  <c r="N163" i="14"/>
  <c r="J163" i="14"/>
  <c r="F163" i="14"/>
  <c r="T162" i="14"/>
  <c r="N162" i="14"/>
  <c r="J162" i="14"/>
  <c r="F162" i="14"/>
  <c r="T161" i="14"/>
  <c r="N161" i="14"/>
  <c r="J161" i="14"/>
  <c r="F161" i="14"/>
  <c r="T160" i="14"/>
  <c r="N160" i="14"/>
  <c r="J160" i="14"/>
  <c r="F160" i="14"/>
  <c r="T159" i="14"/>
  <c r="N159" i="14"/>
  <c r="J159" i="14"/>
  <c r="F159" i="14"/>
  <c r="T158" i="14"/>
  <c r="N158" i="14"/>
  <c r="J158" i="14"/>
  <c r="F158" i="14"/>
  <c r="T157" i="14"/>
  <c r="N157" i="14"/>
  <c r="J157" i="14"/>
  <c r="F157" i="14"/>
  <c r="T156" i="14"/>
  <c r="N156" i="14"/>
  <c r="J156" i="14"/>
  <c r="F156" i="14"/>
  <c r="T155" i="14"/>
  <c r="N155" i="14"/>
  <c r="J155" i="14"/>
  <c r="F155" i="14"/>
  <c r="T154" i="14"/>
  <c r="N154" i="14"/>
  <c r="J154" i="14"/>
  <c r="F154" i="14"/>
  <c r="T153" i="14"/>
  <c r="N153" i="14"/>
  <c r="J153" i="14"/>
  <c r="F153" i="14"/>
  <c r="T152" i="14"/>
  <c r="N152" i="14"/>
  <c r="J152" i="14"/>
  <c r="F152" i="14"/>
  <c r="R135" i="14"/>
  <c r="Q135" i="14"/>
  <c r="P135" i="14"/>
  <c r="O135" i="14"/>
  <c r="M135" i="14"/>
  <c r="L135" i="14"/>
  <c r="K135" i="14"/>
  <c r="I135" i="14"/>
  <c r="H135" i="14"/>
  <c r="G135" i="14"/>
  <c r="E135" i="14"/>
  <c r="D135" i="14"/>
  <c r="C135" i="14"/>
  <c r="T133" i="14"/>
  <c r="N133" i="14"/>
  <c r="J133" i="14"/>
  <c r="F133" i="14"/>
  <c r="T132" i="14"/>
  <c r="N132" i="14"/>
  <c r="J132" i="14"/>
  <c r="F132" i="14"/>
  <c r="T131" i="14"/>
  <c r="N131" i="14"/>
  <c r="J131" i="14"/>
  <c r="F131" i="14"/>
  <c r="T130" i="14"/>
  <c r="N130" i="14"/>
  <c r="J130" i="14"/>
  <c r="F130" i="14"/>
  <c r="T129" i="14"/>
  <c r="N129" i="14"/>
  <c r="J129" i="14"/>
  <c r="F129" i="14"/>
  <c r="T128" i="14"/>
  <c r="N128" i="14"/>
  <c r="J128" i="14"/>
  <c r="F128" i="14"/>
  <c r="T127" i="14"/>
  <c r="N127" i="14"/>
  <c r="J127" i="14"/>
  <c r="F127" i="14"/>
  <c r="T126" i="14"/>
  <c r="N126" i="14"/>
  <c r="J126" i="14"/>
  <c r="F126" i="14"/>
  <c r="T125" i="14"/>
  <c r="N125" i="14"/>
  <c r="J125" i="14"/>
  <c r="F125" i="14"/>
  <c r="T124" i="14"/>
  <c r="N124" i="14"/>
  <c r="J124" i="14"/>
  <c r="F124" i="14"/>
  <c r="T123" i="14"/>
  <c r="N123" i="14"/>
  <c r="J123" i="14"/>
  <c r="F123" i="14"/>
  <c r="T122" i="14"/>
  <c r="N122" i="14"/>
  <c r="J122" i="14"/>
  <c r="F122" i="14"/>
  <c r="T121" i="14"/>
  <c r="N121" i="14"/>
  <c r="J121" i="14"/>
  <c r="F121" i="14"/>
  <c r="T120" i="14"/>
  <c r="N120" i="14"/>
  <c r="J120" i="14"/>
  <c r="F120" i="14"/>
  <c r="T119" i="14"/>
  <c r="N119" i="14"/>
  <c r="J119" i="14"/>
  <c r="F119" i="14"/>
  <c r="T118" i="14"/>
  <c r="N118" i="14"/>
  <c r="J118" i="14"/>
  <c r="F118" i="14"/>
  <c r="T117" i="14"/>
  <c r="N117" i="14"/>
  <c r="J117" i="14"/>
  <c r="F117" i="14"/>
  <c r="T116" i="14"/>
  <c r="N116" i="14"/>
  <c r="J116" i="14"/>
  <c r="F116" i="14"/>
  <c r="T115" i="14"/>
  <c r="N115" i="14"/>
  <c r="J115" i="14"/>
  <c r="F115" i="14"/>
  <c r="T114" i="14"/>
  <c r="N114" i="14"/>
  <c r="J114" i="14"/>
  <c r="F114" i="14"/>
  <c r="T113" i="14"/>
  <c r="N113" i="14"/>
  <c r="J113" i="14"/>
  <c r="F113" i="14"/>
  <c r="T112" i="14"/>
  <c r="N112" i="14"/>
  <c r="J112" i="14"/>
  <c r="F112" i="14"/>
  <c r="T111" i="14"/>
  <c r="N111" i="14"/>
  <c r="J111" i="14"/>
  <c r="F111" i="14"/>
  <c r="T110" i="14"/>
  <c r="N110" i="14"/>
  <c r="J110" i="14"/>
  <c r="F110" i="14"/>
  <c r="T109" i="14"/>
  <c r="N109" i="14"/>
  <c r="J109" i="14"/>
  <c r="F109" i="14"/>
  <c r="T108" i="14"/>
  <c r="N108" i="14"/>
  <c r="J108" i="14"/>
  <c r="F108" i="14"/>
  <c r="T107" i="14"/>
  <c r="N107" i="14"/>
  <c r="J107" i="14"/>
  <c r="F107" i="14"/>
  <c r="T106" i="14"/>
  <c r="N106" i="14"/>
  <c r="J106" i="14"/>
  <c r="F106" i="14"/>
  <c r="T105" i="14"/>
  <c r="N105" i="14"/>
  <c r="J105" i="14"/>
  <c r="F105" i="14"/>
  <c r="R89" i="14"/>
  <c r="Q89" i="14"/>
  <c r="P89" i="14"/>
  <c r="O89" i="14"/>
  <c r="M89" i="14"/>
  <c r="L89" i="14"/>
  <c r="K89" i="14"/>
  <c r="I89" i="14"/>
  <c r="H89" i="14"/>
  <c r="G89" i="14"/>
  <c r="E89" i="14"/>
  <c r="D89" i="14"/>
  <c r="C89" i="14"/>
  <c r="T87" i="14"/>
  <c r="N87" i="14"/>
  <c r="J87" i="14"/>
  <c r="F87" i="14"/>
  <c r="T86" i="14"/>
  <c r="N86" i="14"/>
  <c r="J86" i="14"/>
  <c r="F86" i="14"/>
  <c r="T85" i="14"/>
  <c r="N85" i="14"/>
  <c r="J85" i="14"/>
  <c r="F85" i="14"/>
  <c r="T84" i="14"/>
  <c r="N84" i="14"/>
  <c r="J84" i="14"/>
  <c r="F84" i="14"/>
  <c r="T83" i="14"/>
  <c r="N83" i="14"/>
  <c r="J83" i="14"/>
  <c r="F83" i="14"/>
  <c r="T82" i="14"/>
  <c r="N82" i="14"/>
  <c r="J82" i="14"/>
  <c r="F82" i="14"/>
  <c r="T81" i="14"/>
  <c r="N81" i="14"/>
  <c r="J81" i="14"/>
  <c r="F81" i="14"/>
  <c r="T80" i="14"/>
  <c r="N80" i="14"/>
  <c r="J80" i="14"/>
  <c r="F80" i="14"/>
  <c r="T79" i="14"/>
  <c r="N79" i="14"/>
  <c r="J79" i="14"/>
  <c r="F79" i="14"/>
  <c r="T78" i="14"/>
  <c r="N78" i="14"/>
  <c r="J78" i="14"/>
  <c r="F78" i="14"/>
  <c r="T77" i="14"/>
  <c r="N77" i="14"/>
  <c r="J77" i="14"/>
  <c r="F77" i="14"/>
  <c r="T76" i="14"/>
  <c r="N76" i="14"/>
  <c r="J76" i="14"/>
  <c r="F76" i="14"/>
  <c r="T75" i="14"/>
  <c r="N75" i="14"/>
  <c r="J75" i="14"/>
  <c r="F75" i="14"/>
  <c r="T74" i="14"/>
  <c r="N74" i="14"/>
  <c r="J74" i="14"/>
  <c r="F74" i="14"/>
  <c r="T73" i="14"/>
  <c r="N73" i="14"/>
  <c r="J73" i="14"/>
  <c r="F73" i="14"/>
  <c r="T72" i="14"/>
  <c r="N72" i="14"/>
  <c r="J72" i="14"/>
  <c r="F72" i="14"/>
  <c r="T71" i="14"/>
  <c r="N71" i="14"/>
  <c r="J71" i="14"/>
  <c r="F71" i="14"/>
  <c r="T70" i="14"/>
  <c r="N70" i="14"/>
  <c r="J70" i="14"/>
  <c r="F70" i="14"/>
  <c r="T69" i="14"/>
  <c r="N69" i="14"/>
  <c r="J69" i="14"/>
  <c r="F69" i="14"/>
  <c r="T68" i="14"/>
  <c r="N68" i="14"/>
  <c r="J68" i="14"/>
  <c r="F68" i="14"/>
  <c r="T67" i="14"/>
  <c r="N67" i="14"/>
  <c r="J67" i="14"/>
  <c r="F67" i="14"/>
  <c r="T66" i="14"/>
  <c r="N66" i="14"/>
  <c r="J66" i="14"/>
  <c r="F66" i="14"/>
  <c r="T65" i="14"/>
  <c r="N65" i="14"/>
  <c r="J65" i="14"/>
  <c r="F65" i="14"/>
  <c r="T64" i="14"/>
  <c r="N64" i="14"/>
  <c r="J64" i="14"/>
  <c r="F64" i="14"/>
  <c r="T63" i="14"/>
  <c r="N63" i="14"/>
  <c r="J63" i="14"/>
  <c r="F63" i="14"/>
  <c r="T62" i="14"/>
  <c r="N62" i="14"/>
  <c r="J62" i="14"/>
  <c r="F62" i="14"/>
  <c r="T61" i="14"/>
  <c r="N61" i="14"/>
  <c r="J61" i="14"/>
  <c r="F61" i="14"/>
  <c r="T60" i="14"/>
  <c r="N60" i="14"/>
  <c r="J60" i="14"/>
  <c r="F60" i="14"/>
  <c r="T59" i="14"/>
  <c r="N59" i="14"/>
  <c r="J59" i="14"/>
  <c r="F59" i="14"/>
  <c r="R43" i="14"/>
  <c r="Q43" i="14"/>
  <c r="P43" i="14"/>
  <c r="O43" i="14"/>
  <c r="M43" i="14"/>
  <c r="L43" i="14"/>
  <c r="K43" i="14"/>
  <c r="I43" i="14"/>
  <c r="H43" i="14"/>
  <c r="G43" i="14"/>
  <c r="E43" i="14"/>
  <c r="D43" i="14"/>
  <c r="C43" i="14"/>
  <c r="T41" i="14"/>
  <c r="N41" i="14"/>
  <c r="J41" i="14"/>
  <c r="F41" i="14"/>
  <c r="T40" i="14"/>
  <c r="N40" i="14"/>
  <c r="J40" i="14"/>
  <c r="F40" i="14"/>
  <c r="T39" i="14"/>
  <c r="N39" i="14"/>
  <c r="J39" i="14"/>
  <c r="F39" i="14"/>
  <c r="T38" i="14"/>
  <c r="N38" i="14"/>
  <c r="J38" i="14"/>
  <c r="F38" i="14"/>
  <c r="T37" i="14"/>
  <c r="N37" i="14"/>
  <c r="J37" i="14"/>
  <c r="F37" i="14"/>
  <c r="T36" i="14"/>
  <c r="N36" i="14"/>
  <c r="J36" i="14"/>
  <c r="F36" i="14"/>
  <c r="T35" i="14"/>
  <c r="N35" i="14"/>
  <c r="J35" i="14"/>
  <c r="F35" i="14"/>
  <c r="T34" i="14"/>
  <c r="N34" i="14"/>
  <c r="J34" i="14"/>
  <c r="F34" i="14"/>
  <c r="T33" i="14"/>
  <c r="N33" i="14"/>
  <c r="J33" i="14"/>
  <c r="F33" i="14"/>
  <c r="T32" i="14"/>
  <c r="N32" i="14"/>
  <c r="J32" i="14"/>
  <c r="F32" i="14"/>
  <c r="T31" i="14"/>
  <c r="N31" i="14"/>
  <c r="J31" i="14"/>
  <c r="F31" i="14"/>
  <c r="T30" i="14"/>
  <c r="N30" i="14"/>
  <c r="J30" i="14"/>
  <c r="F30" i="14"/>
  <c r="T29" i="14"/>
  <c r="N29" i="14"/>
  <c r="J29" i="14"/>
  <c r="F29" i="14"/>
  <c r="T28" i="14"/>
  <c r="N28" i="14"/>
  <c r="J28" i="14"/>
  <c r="F28" i="14"/>
  <c r="T27" i="14"/>
  <c r="N27" i="14"/>
  <c r="J27" i="14"/>
  <c r="F27" i="14"/>
  <c r="T26" i="14"/>
  <c r="N26" i="14"/>
  <c r="J26" i="14"/>
  <c r="F26" i="14"/>
  <c r="T25" i="14"/>
  <c r="N25" i="14"/>
  <c r="J25" i="14"/>
  <c r="F25" i="14"/>
  <c r="T24" i="14"/>
  <c r="N24" i="14"/>
  <c r="J24" i="14"/>
  <c r="F24" i="14"/>
  <c r="T23" i="14"/>
  <c r="N23" i="14"/>
  <c r="J23" i="14"/>
  <c r="F23" i="14"/>
  <c r="T22" i="14"/>
  <c r="N22" i="14"/>
  <c r="J22" i="14"/>
  <c r="F22" i="14"/>
  <c r="T21" i="14"/>
  <c r="N21" i="14"/>
  <c r="J21" i="14"/>
  <c r="F21" i="14"/>
  <c r="T20" i="14"/>
  <c r="N20" i="14"/>
  <c r="J20" i="14"/>
  <c r="F20" i="14"/>
  <c r="T19" i="14"/>
  <c r="N19" i="14"/>
  <c r="J19" i="14"/>
  <c r="F19" i="14"/>
  <c r="T18" i="14"/>
  <c r="N18" i="14"/>
  <c r="J18" i="14"/>
  <c r="F18" i="14"/>
  <c r="T17" i="14"/>
  <c r="N17" i="14"/>
  <c r="J17" i="14"/>
  <c r="F17" i="14"/>
  <c r="T16" i="14"/>
  <c r="N16" i="14"/>
  <c r="J16" i="14"/>
  <c r="F16" i="14"/>
  <c r="T15" i="14"/>
  <c r="N15" i="14"/>
  <c r="J15" i="14"/>
  <c r="F15" i="14"/>
  <c r="T14" i="14"/>
  <c r="N14" i="14"/>
  <c r="J14" i="14"/>
  <c r="F14" i="14"/>
  <c r="T13" i="14"/>
  <c r="N13" i="14"/>
  <c r="J13" i="14"/>
  <c r="F13" i="14"/>
  <c r="L250" i="14" l="1"/>
  <c r="L258" i="14"/>
  <c r="L266" i="14"/>
  <c r="L251" i="25"/>
  <c r="N251" i="26" s="1"/>
  <c r="L267" i="25"/>
  <c r="N267" i="26" s="1"/>
  <c r="L272" i="25"/>
  <c r="N272" i="26" s="1"/>
  <c r="L245" i="14"/>
  <c r="L249" i="14"/>
  <c r="L253" i="14"/>
  <c r="L257" i="14"/>
  <c r="L261" i="14"/>
  <c r="L265" i="14"/>
  <c r="L269" i="14"/>
  <c r="T42" i="25"/>
  <c r="L246" i="25"/>
  <c r="N246" i="26" s="1"/>
  <c r="L250" i="25"/>
  <c r="N250" i="26" s="1"/>
  <c r="L254" i="25"/>
  <c r="N254" i="26" s="1"/>
  <c r="L258" i="25"/>
  <c r="N258" i="26" s="1"/>
  <c r="L262" i="25"/>
  <c r="N262" i="26" s="1"/>
  <c r="L266" i="25"/>
  <c r="N266" i="26" s="1"/>
  <c r="L271" i="25"/>
  <c r="N271" i="26" s="1"/>
  <c r="C277" i="25"/>
  <c r="E16" i="29" s="1"/>
  <c r="G19" i="8" s="1"/>
  <c r="L246" i="14"/>
  <c r="L254" i="14"/>
  <c r="L247" i="25"/>
  <c r="N247" i="26" s="1"/>
  <c r="L255" i="25"/>
  <c r="N255" i="26" s="1"/>
  <c r="L263" i="25"/>
  <c r="N263" i="26" s="1"/>
  <c r="L248" i="14"/>
  <c r="L252" i="14"/>
  <c r="L256" i="14"/>
  <c r="L260" i="14"/>
  <c r="L264" i="14"/>
  <c r="L268" i="14"/>
  <c r="L272" i="14"/>
  <c r="T88" i="25"/>
  <c r="S88" i="25" s="1"/>
  <c r="L245" i="25"/>
  <c r="N245" i="26" s="1"/>
  <c r="L249" i="25"/>
  <c r="N249" i="26" s="1"/>
  <c r="L253" i="25"/>
  <c r="N253" i="26" s="1"/>
  <c r="L257" i="25"/>
  <c r="N257" i="26" s="1"/>
  <c r="L261" i="25"/>
  <c r="N261" i="26" s="1"/>
  <c r="L270" i="25"/>
  <c r="N270" i="26" s="1"/>
  <c r="L262" i="14"/>
  <c r="L270" i="14"/>
  <c r="L259" i="25"/>
  <c r="N259" i="26" s="1"/>
  <c r="L247" i="14"/>
  <c r="L251" i="14"/>
  <c r="L255" i="14"/>
  <c r="L259" i="14"/>
  <c r="L263" i="14"/>
  <c r="L267" i="14"/>
  <c r="L271" i="14"/>
  <c r="L248" i="25"/>
  <c r="N248" i="26" s="1"/>
  <c r="L252" i="25"/>
  <c r="N252" i="26" s="1"/>
  <c r="L256" i="25"/>
  <c r="N256" i="26" s="1"/>
  <c r="L260" i="25"/>
  <c r="N260" i="26" s="1"/>
  <c r="L265" i="25"/>
  <c r="N265" i="26" s="1"/>
  <c r="L264" i="25"/>
  <c r="N264" i="26" s="1"/>
  <c r="F88" i="25"/>
  <c r="N88" i="25"/>
  <c r="J88" i="25"/>
  <c r="N134" i="25"/>
  <c r="J134" i="25"/>
  <c r="F134" i="25"/>
  <c r="L268" i="25"/>
  <c r="N268" i="26" s="1"/>
  <c r="N227" i="25"/>
  <c r="J227" i="25"/>
  <c r="L269" i="25"/>
  <c r="N269" i="26" s="1"/>
  <c r="G277" i="25"/>
  <c r="I16" i="29" s="1"/>
  <c r="K19" i="8" s="1"/>
  <c r="E277" i="25"/>
  <c r="G16" i="29" s="1"/>
  <c r="I19" i="8" s="1"/>
  <c r="F227" i="25"/>
  <c r="K273" i="25"/>
  <c r="J273" i="25" s="1"/>
  <c r="Q181" i="25"/>
  <c r="M181" i="25"/>
  <c r="I181" i="25"/>
  <c r="E181" i="25"/>
  <c r="R181" i="25"/>
  <c r="O181" i="25"/>
  <c r="K181" i="25"/>
  <c r="G181" i="25"/>
  <c r="C181" i="25"/>
  <c r="P181" i="25"/>
  <c r="L181" i="25"/>
  <c r="H181" i="25"/>
  <c r="D181" i="25"/>
  <c r="Q88" i="25"/>
  <c r="M88" i="25"/>
  <c r="I88" i="25"/>
  <c r="E88" i="25"/>
  <c r="R88" i="25"/>
  <c r="O88" i="25"/>
  <c r="K88" i="25"/>
  <c r="G88" i="25"/>
  <c r="C88" i="25"/>
  <c r="P88" i="25"/>
  <c r="L88" i="25"/>
  <c r="H88" i="25"/>
  <c r="D88" i="25"/>
  <c r="Q134" i="25"/>
  <c r="M134" i="25"/>
  <c r="I134" i="25"/>
  <c r="E134" i="25"/>
  <c r="R134" i="25"/>
  <c r="O134" i="25"/>
  <c r="K134" i="25"/>
  <c r="G134" i="25"/>
  <c r="C134" i="25"/>
  <c r="P134" i="25"/>
  <c r="L134" i="25"/>
  <c r="H134" i="25"/>
  <c r="D134" i="25"/>
  <c r="Q227" i="25"/>
  <c r="M227" i="25"/>
  <c r="I227" i="25"/>
  <c r="E227" i="25"/>
  <c r="R227" i="25"/>
  <c r="O227" i="25"/>
  <c r="K227" i="25"/>
  <c r="G227" i="25"/>
  <c r="C227" i="25"/>
  <c r="P227" i="25"/>
  <c r="L227" i="25"/>
  <c r="H227" i="25"/>
  <c r="D227" i="25"/>
  <c r="B277" i="25"/>
  <c r="D16" i="29" s="1"/>
  <c r="F19" i="8" s="1"/>
  <c r="D273" i="25"/>
  <c r="I273" i="25"/>
  <c r="N42" i="25"/>
  <c r="J42" i="25"/>
  <c r="S181" i="25"/>
  <c r="F42" i="25"/>
  <c r="N181" i="25"/>
  <c r="J181" i="25"/>
  <c r="Q42" i="25"/>
  <c r="M42" i="25"/>
  <c r="I42" i="25"/>
  <c r="E42" i="25"/>
  <c r="R42" i="25"/>
  <c r="O42" i="25"/>
  <c r="K42" i="25"/>
  <c r="G42" i="25"/>
  <c r="C42" i="25"/>
  <c r="P42" i="25"/>
  <c r="L42" i="25"/>
  <c r="H42" i="25"/>
  <c r="D42" i="25"/>
  <c r="F181" i="25"/>
  <c r="S42" i="25"/>
  <c r="L244" i="25"/>
  <c r="N244" i="26" s="1"/>
  <c r="K273" i="14"/>
  <c r="H273" i="14" s="1"/>
  <c r="T227" i="14"/>
  <c r="K227" i="14" s="1"/>
  <c r="T181" i="14"/>
  <c r="C181" i="14" s="1"/>
  <c r="T134" i="14"/>
  <c r="G134" i="14" s="1"/>
  <c r="T88" i="14"/>
  <c r="K88" i="14" s="1"/>
  <c r="E277" i="14"/>
  <c r="G15" i="30" s="1"/>
  <c r="C277" i="14"/>
  <c r="E15" i="30" s="1"/>
  <c r="T42" i="14"/>
  <c r="C42" i="14" s="1"/>
  <c r="G277" i="14"/>
  <c r="I15" i="30" s="1"/>
  <c r="L244" i="14"/>
  <c r="G18" i="8" l="1"/>
  <c r="E17" i="30"/>
  <c r="G22" i="8" s="1"/>
  <c r="I18" i="8"/>
  <c r="G17" i="30"/>
  <c r="I22" i="8" s="1"/>
  <c r="G273" i="25"/>
  <c r="I17" i="30"/>
  <c r="K22" i="8" s="1"/>
  <c r="K18" i="8"/>
  <c r="E273" i="25"/>
  <c r="C273" i="25"/>
  <c r="F273" i="25"/>
  <c r="I277" i="25" s="1"/>
  <c r="K16" i="29" s="1"/>
  <c r="M19" i="8" s="1"/>
  <c r="H273" i="25"/>
  <c r="E278" i="25" s="1"/>
  <c r="H16" i="29" s="1"/>
  <c r="J19" i="8" s="1"/>
  <c r="G278" i="25"/>
  <c r="J16" i="29" s="1"/>
  <c r="L19" i="8" s="1"/>
  <c r="C278" i="25"/>
  <c r="F16" i="29" s="1"/>
  <c r="H19" i="8" s="1"/>
  <c r="D273" i="14"/>
  <c r="E273" i="14"/>
  <c r="F273" i="14"/>
  <c r="I273" i="14"/>
  <c r="C273" i="14"/>
  <c r="J273" i="14"/>
  <c r="G273" i="14"/>
  <c r="J227" i="14"/>
  <c r="M227" i="14"/>
  <c r="P227" i="14"/>
  <c r="G227" i="14"/>
  <c r="E227" i="14"/>
  <c r="L227" i="14"/>
  <c r="C227" i="14"/>
  <c r="F227" i="14"/>
  <c r="R227" i="14"/>
  <c r="H227" i="14"/>
  <c r="Q227" i="14"/>
  <c r="O227" i="14"/>
  <c r="S227" i="14"/>
  <c r="N227" i="14"/>
  <c r="D227" i="14"/>
  <c r="I227" i="14"/>
  <c r="E181" i="14"/>
  <c r="N181" i="14"/>
  <c r="H181" i="14"/>
  <c r="I181" i="14"/>
  <c r="K181" i="14"/>
  <c r="F181" i="14"/>
  <c r="J181" i="14"/>
  <c r="D181" i="14"/>
  <c r="R181" i="14"/>
  <c r="G181" i="14"/>
  <c r="L181" i="14"/>
  <c r="Q181" i="14"/>
  <c r="O181" i="14"/>
  <c r="S181" i="14"/>
  <c r="M181" i="14"/>
  <c r="P181" i="14"/>
  <c r="J134" i="14"/>
  <c r="H134" i="14"/>
  <c r="F134" i="14"/>
  <c r="O134" i="14"/>
  <c r="F88" i="14"/>
  <c r="R134" i="14"/>
  <c r="Q134" i="14"/>
  <c r="E134" i="14"/>
  <c r="C134" i="14"/>
  <c r="L134" i="14"/>
  <c r="D134" i="14"/>
  <c r="I134" i="14"/>
  <c r="K134" i="14"/>
  <c r="S134" i="14"/>
  <c r="N134" i="14"/>
  <c r="M134" i="14"/>
  <c r="P134" i="14"/>
  <c r="S88" i="14"/>
  <c r="N88" i="14"/>
  <c r="R88" i="14"/>
  <c r="P88" i="14"/>
  <c r="J88" i="14"/>
  <c r="D88" i="14"/>
  <c r="G88" i="14"/>
  <c r="Q88" i="14"/>
  <c r="C88" i="14"/>
  <c r="I88" i="14"/>
  <c r="L88" i="14"/>
  <c r="M88" i="14"/>
  <c r="O88" i="14"/>
  <c r="H88" i="14"/>
  <c r="E88" i="14"/>
  <c r="L42" i="14"/>
  <c r="O42" i="14"/>
  <c r="F42" i="14"/>
  <c r="J42" i="14"/>
  <c r="H42" i="14"/>
  <c r="K42" i="14"/>
  <c r="E42" i="14"/>
  <c r="Q42" i="14"/>
  <c r="I42" i="14"/>
  <c r="D42" i="14"/>
  <c r="R42" i="14"/>
  <c r="G42" i="14"/>
  <c r="S42" i="14"/>
  <c r="B277" i="14"/>
  <c r="D15" i="30" s="1"/>
  <c r="N42" i="14"/>
  <c r="M42" i="14"/>
  <c r="P42" i="14"/>
  <c r="D17" i="30" l="1"/>
  <c r="F22" i="8" s="1"/>
  <c r="F18" i="8"/>
  <c r="C278" i="14"/>
  <c r="F15" i="30" s="1"/>
  <c r="E278" i="14"/>
  <c r="H15" i="30" s="1"/>
  <c r="I277" i="14"/>
  <c r="K15" i="30" s="1"/>
  <c r="G278" i="14"/>
  <c r="J15" i="30" s="1"/>
  <c r="J17" i="30" l="1"/>
  <c r="L22" i="8" s="1"/>
  <c r="L18" i="8"/>
  <c r="F17" i="30"/>
  <c r="H22" i="8" s="1"/>
  <c r="H18" i="8"/>
  <c r="K17" i="30"/>
  <c r="M22" i="8" s="1"/>
  <c r="M18" i="8"/>
  <c r="H17" i="30"/>
  <c r="J22" i="8" s="1"/>
  <c r="J18" i="8"/>
  <c r="J269" i="24"/>
  <c r="K269" i="24"/>
  <c r="F269" i="24"/>
  <c r="T218" i="24"/>
  <c r="N218" i="24"/>
  <c r="J218" i="24"/>
  <c r="F218" i="24"/>
  <c r="T225" i="24"/>
  <c r="T224" i="24"/>
  <c r="T223" i="24"/>
  <c r="T222" i="24"/>
  <c r="T221" i="24"/>
  <c r="T220" i="24"/>
  <c r="T219" i="24"/>
  <c r="N225" i="24"/>
  <c r="N224" i="24"/>
  <c r="N223" i="24"/>
  <c r="N222" i="24"/>
  <c r="N221" i="24"/>
  <c r="N220" i="24"/>
  <c r="N219" i="24"/>
  <c r="J225" i="24"/>
  <c r="J224" i="24"/>
  <c r="J223" i="24"/>
  <c r="J222" i="24"/>
  <c r="J221" i="24"/>
  <c r="J220" i="24"/>
  <c r="J219" i="24"/>
  <c r="F225" i="24"/>
  <c r="F224" i="24"/>
  <c r="F223" i="24"/>
  <c r="F222" i="24"/>
  <c r="F221" i="24"/>
  <c r="F220" i="24"/>
  <c r="F219" i="24"/>
  <c r="T179" i="24"/>
  <c r="N179" i="24"/>
  <c r="J179" i="24"/>
  <c r="F179" i="24"/>
  <c r="T171" i="24"/>
  <c r="T178" i="24"/>
  <c r="T177" i="24"/>
  <c r="T176" i="24"/>
  <c r="T175" i="24"/>
  <c r="T174" i="24"/>
  <c r="T173" i="24"/>
  <c r="T172" i="24"/>
  <c r="N178" i="24"/>
  <c r="N177" i="24"/>
  <c r="N176" i="24"/>
  <c r="N175" i="24"/>
  <c r="N174" i="24"/>
  <c r="N173" i="24"/>
  <c r="N172" i="24"/>
  <c r="N171" i="24"/>
  <c r="J178" i="24"/>
  <c r="J177" i="24"/>
  <c r="J176" i="24"/>
  <c r="J175" i="24"/>
  <c r="J174" i="24"/>
  <c r="J173" i="24"/>
  <c r="J172" i="24"/>
  <c r="J171" i="24"/>
  <c r="F178" i="24"/>
  <c r="F177" i="24"/>
  <c r="F176" i="24"/>
  <c r="F175" i="24"/>
  <c r="F174" i="24"/>
  <c r="F173" i="24"/>
  <c r="F172" i="24"/>
  <c r="F171" i="24"/>
  <c r="T132" i="24"/>
  <c r="T131" i="24"/>
  <c r="T130" i="24"/>
  <c r="T129" i="24"/>
  <c r="T128" i="24"/>
  <c r="T127" i="24"/>
  <c r="T126" i="24"/>
  <c r="T125" i="24"/>
  <c r="T124" i="24"/>
  <c r="N132" i="24"/>
  <c r="N131" i="24"/>
  <c r="N130" i="24"/>
  <c r="N129" i="24"/>
  <c r="N128" i="24"/>
  <c r="N127" i="24"/>
  <c r="N126" i="24"/>
  <c r="N125" i="24"/>
  <c r="N124" i="24"/>
  <c r="J132" i="24"/>
  <c r="J131" i="24"/>
  <c r="J130" i="24"/>
  <c r="J129" i="24"/>
  <c r="J128" i="24"/>
  <c r="J127" i="24"/>
  <c r="J126" i="24"/>
  <c r="J125" i="24"/>
  <c r="J124" i="24"/>
  <c r="F132" i="24"/>
  <c r="F131" i="24"/>
  <c r="F130" i="24"/>
  <c r="F127" i="24"/>
  <c r="F126" i="24"/>
  <c r="F125" i="24"/>
  <c r="F124" i="24"/>
  <c r="F85" i="24"/>
  <c r="N85" i="24"/>
  <c r="T85" i="24"/>
  <c r="T84" i="24"/>
  <c r="N84" i="24"/>
  <c r="J85" i="24"/>
  <c r="J84" i="24"/>
  <c r="F84" i="24"/>
  <c r="T80" i="24"/>
  <c r="T79" i="24"/>
  <c r="T78" i="24"/>
  <c r="T77" i="24"/>
  <c r="N80" i="24"/>
  <c r="N79" i="24"/>
  <c r="N78" i="24"/>
  <c r="N77" i="24"/>
  <c r="J80" i="24"/>
  <c r="J79" i="24"/>
  <c r="J78" i="24"/>
  <c r="J77" i="24"/>
  <c r="F80" i="24"/>
  <c r="F79" i="24"/>
  <c r="F78" i="24"/>
  <c r="F77" i="24"/>
  <c r="T33" i="24"/>
  <c r="F33" i="24"/>
  <c r="J33" i="24"/>
  <c r="N39" i="24"/>
  <c r="N38" i="24"/>
  <c r="N33" i="24"/>
  <c r="T39" i="24"/>
  <c r="T38" i="24"/>
  <c r="T37" i="24"/>
  <c r="N37" i="24"/>
  <c r="J39" i="24"/>
  <c r="J38" i="24"/>
  <c r="J37" i="24"/>
  <c r="F39" i="24"/>
  <c r="F38" i="24"/>
  <c r="F37" i="24"/>
  <c r="T35" i="24"/>
  <c r="T36" i="24"/>
  <c r="N36" i="24"/>
  <c r="N35" i="24"/>
  <c r="J36" i="24"/>
  <c r="J35" i="24"/>
  <c r="F36" i="24"/>
  <c r="F35" i="24"/>
  <c r="I274" i="24"/>
  <c r="H274" i="24"/>
  <c r="G274" i="24"/>
  <c r="E274" i="24"/>
  <c r="D274" i="24"/>
  <c r="C274" i="24"/>
  <c r="K272" i="24"/>
  <c r="J272" i="24"/>
  <c r="F272" i="24"/>
  <c r="K271" i="24"/>
  <c r="J271" i="24"/>
  <c r="F271" i="24"/>
  <c r="K270" i="24"/>
  <c r="J270" i="24"/>
  <c r="F270" i="24"/>
  <c r="K268" i="24"/>
  <c r="J268" i="24"/>
  <c r="F268" i="24"/>
  <c r="K267" i="24"/>
  <c r="J267" i="24"/>
  <c r="F267" i="24"/>
  <c r="K266" i="24"/>
  <c r="J266" i="24"/>
  <c r="F266" i="24"/>
  <c r="K265" i="24"/>
  <c r="J265" i="24"/>
  <c r="F265" i="24"/>
  <c r="K264" i="24"/>
  <c r="J264" i="24"/>
  <c r="F264" i="24"/>
  <c r="K263" i="24"/>
  <c r="J263" i="24"/>
  <c r="F263" i="24"/>
  <c r="K262" i="24"/>
  <c r="J262" i="24"/>
  <c r="F262" i="24"/>
  <c r="K261" i="24"/>
  <c r="J261" i="24"/>
  <c r="F261" i="24"/>
  <c r="K260" i="24"/>
  <c r="J260" i="24"/>
  <c r="F260" i="24"/>
  <c r="K259" i="24"/>
  <c r="J259" i="24"/>
  <c r="F259" i="24"/>
  <c r="K258" i="24"/>
  <c r="J258" i="24"/>
  <c r="F258" i="24"/>
  <c r="K257" i="24"/>
  <c r="J257" i="24"/>
  <c r="F257" i="24"/>
  <c r="K256" i="24"/>
  <c r="J256" i="24"/>
  <c r="F256" i="24"/>
  <c r="K255" i="24"/>
  <c r="J255" i="24"/>
  <c r="F255" i="24"/>
  <c r="K254" i="24"/>
  <c r="J254" i="24"/>
  <c r="F254" i="24"/>
  <c r="K253" i="24"/>
  <c r="J253" i="24"/>
  <c r="F253" i="24"/>
  <c r="K252" i="24"/>
  <c r="J252" i="24"/>
  <c r="F252" i="24"/>
  <c r="K251" i="24"/>
  <c r="J251" i="24"/>
  <c r="F251" i="24"/>
  <c r="K250" i="24"/>
  <c r="J250" i="24"/>
  <c r="F250" i="24"/>
  <c r="K249" i="24"/>
  <c r="J249" i="24"/>
  <c r="F249" i="24"/>
  <c r="K248" i="24"/>
  <c r="J248" i="24"/>
  <c r="F248" i="24"/>
  <c r="K247" i="24"/>
  <c r="J247" i="24"/>
  <c r="F247" i="24"/>
  <c r="K246" i="24"/>
  <c r="J246" i="24"/>
  <c r="F246" i="24"/>
  <c r="K245" i="24"/>
  <c r="J245" i="24"/>
  <c r="F245" i="24"/>
  <c r="K244" i="24"/>
  <c r="J244" i="24"/>
  <c r="F244" i="24"/>
  <c r="R228" i="24"/>
  <c r="Q228" i="24"/>
  <c r="P228" i="24"/>
  <c r="O228" i="24"/>
  <c r="M228" i="24"/>
  <c r="L228" i="24"/>
  <c r="K228" i="24"/>
  <c r="I228" i="24"/>
  <c r="H228" i="24"/>
  <c r="G228" i="24"/>
  <c r="E228" i="24"/>
  <c r="D228" i="24"/>
  <c r="C228" i="24"/>
  <c r="T226" i="24"/>
  <c r="N226" i="24"/>
  <c r="J226" i="24"/>
  <c r="F226" i="24"/>
  <c r="T217" i="24"/>
  <c r="N217" i="24"/>
  <c r="J217" i="24"/>
  <c r="F217" i="24"/>
  <c r="T216" i="24"/>
  <c r="N216" i="24"/>
  <c r="J216" i="24"/>
  <c r="F216" i="24"/>
  <c r="T215" i="24"/>
  <c r="N215" i="24"/>
  <c r="J215" i="24"/>
  <c r="F215" i="24"/>
  <c r="T214" i="24"/>
  <c r="N214" i="24"/>
  <c r="J214" i="24"/>
  <c r="F214" i="24"/>
  <c r="T213" i="24"/>
  <c r="N213" i="24"/>
  <c r="J213" i="24"/>
  <c r="F213" i="24"/>
  <c r="T212" i="24"/>
  <c r="N212" i="24"/>
  <c r="J212" i="24"/>
  <c r="F212" i="24"/>
  <c r="T211" i="24"/>
  <c r="N211" i="24"/>
  <c r="J211" i="24"/>
  <c r="F211" i="24"/>
  <c r="T210" i="24"/>
  <c r="N210" i="24"/>
  <c r="J210" i="24"/>
  <c r="F210" i="24"/>
  <c r="T209" i="24"/>
  <c r="N209" i="24"/>
  <c r="J209" i="24"/>
  <c r="F209" i="24"/>
  <c r="T208" i="24"/>
  <c r="N208" i="24"/>
  <c r="J208" i="24"/>
  <c r="F208" i="24"/>
  <c r="T207" i="24"/>
  <c r="N207" i="24"/>
  <c r="J207" i="24"/>
  <c r="F207" i="24"/>
  <c r="T206" i="24"/>
  <c r="N206" i="24"/>
  <c r="J206" i="24"/>
  <c r="F206" i="24"/>
  <c r="T205" i="24"/>
  <c r="N205" i="24"/>
  <c r="J205" i="24"/>
  <c r="F205" i="24"/>
  <c r="T204" i="24"/>
  <c r="N204" i="24"/>
  <c r="J204" i="24"/>
  <c r="F204" i="24"/>
  <c r="T203" i="24"/>
  <c r="N203" i="24"/>
  <c r="J203" i="24"/>
  <c r="F203" i="24"/>
  <c r="T202" i="24"/>
  <c r="N202" i="24"/>
  <c r="J202" i="24"/>
  <c r="F202" i="24"/>
  <c r="T201" i="24"/>
  <c r="N201" i="24"/>
  <c r="J201" i="24"/>
  <c r="F201" i="24"/>
  <c r="T200" i="24"/>
  <c r="N200" i="24"/>
  <c r="J200" i="24"/>
  <c r="F200" i="24"/>
  <c r="T199" i="24"/>
  <c r="N199" i="24"/>
  <c r="J199" i="24"/>
  <c r="F199" i="24"/>
  <c r="T198" i="24"/>
  <c r="N198" i="24"/>
  <c r="J198" i="24"/>
  <c r="F198" i="24"/>
  <c r="R182" i="24"/>
  <c r="Q182" i="24"/>
  <c r="P182" i="24"/>
  <c r="O182" i="24"/>
  <c r="M182" i="24"/>
  <c r="L182" i="24"/>
  <c r="K182" i="24"/>
  <c r="I182" i="24"/>
  <c r="H182" i="24"/>
  <c r="G182" i="24"/>
  <c r="E182" i="24"/>
  <c r="D182" i="24"/>
  <c r="C182" i="24"/>
  <c r="T180" i="24"/>
  <c r="N180" i="24"/>
  <c r="J180" i="24"/>
  <c r="F180" i="24"/>
  <c r="T170" i="24"/>
  <c r="N170" i="24"/>
  <c r="J170" i="24"/>
  <c r="F170" i="24"/>
  <c r="T169" i="24"/>
  <c r="N169" i="24"/>
  <c r="J169" i="24"/>
  <c r="F169" i="24"/>
  <c r="T168" i="24"/>
  <c r="N168" i="24"/>
  <c r="J168" i="24"/>
  <c r="F168" i="24"/>
  <c r="T167" i="24"/>
  <c r="N167" i="24"/>
  <c r="J167" i="24"/>
  <c r="F167" i="24"/>
  <c r="T166" i="24"/>
  <c r="N166" i="24"/>
  <c r="J166" i="24"/>
  <c r="F166" i="24"/>
  <c r="T165" i="24"/>
  <c r="N165" i="24"/>
  <c r="J165" i="24"/>
  <c r="F165" i="24"/>
  <c r="T164" i="24"/>
  <c r="N164" i="24"/>
  <c r="J164" i="24"/>
  <c r="F164" i="24"/>
  <c r="T163" i="24"/>
  <c r="N163" i="24"/>
  <c r="J163" i="24"/>
  <c r="F163" i="24"/>
  <c r="T162" i="24"/>
  <c r="N162" i="24"/>
  <c r="J162" i="24"/>
  <c r="F162" i="24"/>
  <c r="T161" i="24"/>
  <c r="N161" i="24"/>
  <c r="J161" i="24"/>
  <c r="F161" i="24"/>
  <c r="T160" i="24"/>
  <c r="N160" i="24"/>
  <c r="J160" i="24"/>
  <c r="F160" i="24"/>
  <c r="T159" i="24"/>
  <c r="N159" i="24"/>
  <c r="J159" i="24"/>
  <c r="F159" i="24"/>
  <c r="T158" i="24"/>
  <c r="N158" i="24"/>
  <c r="J158" i="24"/>
  <c r="F158" i="24"/>
  <c r="T157" i="24"/>
  <c r="N157" i="24"/>
  <c r="J157" i="24"/>
  <c r="F157" i="24"/>
  <c r="T156" i="24"/>
  <c r="N156" i="24"/>
  <c r="J156" i="24"/>
  <c r="F156" i="24"/>
  <c r="T155" i="24"/>
  <c r="N155" i="24"/>
  <c r="J155" i="24"/>
  <c r="F155" i="24"/>
  <c r="T154" i="24"/>
  <c r="N154" i="24"/>
  <c r="J154" i="24"/>
  <c r="F154" i="24"/>
  <c r="T153" i="24"/>
  <c r="N153" i="24"/>
  <c r="J153" i="24"/>
  <c r="F153" i="24"/>
  <c r="T152" i="24"/>
  <c r="N152" i="24"/>
  <c r="J152" i="24"/>
  <c r="F152" i="24"/>
  <c r="R135" i="24"/>
  <c r="Q135" i="24"/>
  <c r="P135" i="24"/>
  <c r="O135" i="24"/>
  <c r="M135" i="24"/>
  <c r="L135" i="24"/>
  <c r="K135" i="24"/>
  <c r="I135" i="24"/>
  <c r="H135" i="24"/>
  <c r="G135" i="24"/>
  <c r="E135" i="24"/>
  <c r="D135" i="24"/>
  <c r="C135" i="24"/>
  <c r="T133" i="24"/>
  <c r="N133" i="24"/>
  <c r="J133" i="24"/>
  <c r="F133" i="24"/>
  <c r="F129" i="24"/>
  <c r="F128" i="24"/>
  <c r="T123" i="24"/>
  <c r="N123" i="24"/>
  <c r="J123" i="24"/>
  <c r="F123" i="24"/>
  <c r="T122" i="24"/>
  <c r="N122" i="24"/>
  <c r="J122" i="24"/>
  <c r="F122" i="24"/>
  <c r="T121" i="24"/>
  <c r="N121" i="24"/>
  <c r="J121" i="24"/>
  <c r="F121" i="24"/>
  <c r="T120" i="24"/>
  <c r="N120" i="24"/>
  <c r="J120" i="24"/>
  <c r="F120" i="24"/>
  <c r="T119" i="24"/>
  <c r="N119" i="24"/>
  <c r="J119" i="24"/>
  <c r="F119" i="24"/>
  <c r="T118" i="24"/>
  <c r="N118" i="24"/>
  <c r="J118" i="24"/>
  <c r="F118" i="24"/>
  <c r="T117" i="24"/>
  <c r="N117" i="24"/>
  <c r="J117" i="24"/>
  <c r="F117" i="24"/>
  <c r="T116" i="24"/>
  <c r="N116" i="24"/>
  <c r="J116" i="24"/>
  <c r="F116" i="24"/>
  <c r="T115" i="24"/>
  <c r="N115" i="24"/>
  <c r="J115" i="24"/>
  <c r="F115" i="24"/>
  <c r="T114" i="24"/>
  <c r="N114" i="24"/>
  <c r="J114" i="24"/>
  <c r="F114" i="24"/>
  <c r="T113" i="24"/>
  <c r="N113" i="24"/>
  <c r="J113" i="24"/>
  <c r="F113" i="24"/>
  <c r="T112" i="24"/>
  <c r="N112" i="24"/>
  <c r="J112" i="24"/>
  <c r="F112" i="24"/>
  <c r="T111" i="24"/>
  <c r="N111" i="24"/>
  <c r="J111" i="24"/>
  <c r="F111" i="24"/>
  <c r="T110" i="24"/>
  <c r="N110" i="24"/>
  <c r="J110" i="24"/>
  <c r="F110" i="24"/>
  <c r="T109" i="24"/>
  <c r="N109" i="24"/>
  <c r="J109" i="24"/>
  <c r="F109" i="24"/>
  <c r="T108" i="24"/>
  <c r="N108" i="24"/>
  <c r="J108" i="24"/>
  <c r="F108" i="24"/>
  <c r="T107" i="24"/>
  <c r="N107" i="24"/>
  <c r="J107" i="24"/>
  <c r="F107" i="24"/>
  <c r="T106" i="24"/>
  <c r="N106" i="24"/>
  <c r="J106" i="24"/>
  <c r="F106" i="24"/>
  <c r="T105" i="24"/>
  <c r="N105" i="24"/>
  <c r="J105" i="24"/>
  <c r="F105" i="24"/>
  <c r="R89" i="24"/>
  <c r="Q89" i="24"/>
  <c r="P89" i="24"/>
  <c r="O89" i="24"/>
  <c r="M89" i="24"/>
  <c r="L89" i="24"/>
  <c r="K89" i="24"/>
  <c r="I89" i="24"/>
  <c r="H89" i="24"/>
  <c r="G89" i="24"/>
  <c r="E89" i="24"/>
  <c r="D89" i="24"/>
  <c r="C89" i="24"/>
  <c r="T87" i="24"/>
  <c r="N87" i="24"/>
  <c r="J87" i="24"/>
  <c r="F87" i="24"/>
  <c r="T86" i="24"/>
  <c r="N86" i="24"/>
  <c r="J86" i="24"/>
  <c r="F86" i="24"/>
  <c r="T83" i="24"/>
  <c r="N83" i="24"/>
  <c r="J83" i="24"/>
  <c r="F83" i="24"/>
  <c r="T82" i="24"/>
  <c r="N82" i="24"/>
  <c r="J82" i="24"/>
  <c r="F82" i="24"/>
  <c r="T81" i="24"/>
  <c r="N81" i="24"/>
  <c r="J81" i="24"/>
  <c r="F81" i="24"/>
  <c r="T76" i="24"/>
  <c r="N76" i="24"/>
  <c r="J76" i="24"/>
  <c r="F76" i="24"/>
  <c r="T75" i="24"/>
  <c r="N75" i="24"/>
  <c r="J75" i="24"/>
  <c r="F75" i="24"/>
  <c r="T74" i="24"/>
  <c r="N74" i="24"/>
  <c r="J74" i="24"/>
  <c r="F74" i="24"/>
  <c r="T73" i="24"/>
  <c r="N73" i="24"/>
  <c r="J73" i="24"/>
  <c r="F73" i="24"/>
  <c r="T72" i="24"/>
  <c r="N72" i="24"/>
  <c r="J72" i="24"/>
  <c r="F72" i="24"/>
  <c r="T71" i="24"/>
  <c r="N71" i="24"/>
  <c r="J71" i="24"/>
  <c r="F71" i="24"/>
  <c r="T70" i="24"/>
  <c r="N70" i="24"/>
  <c r="J70" i="24"/>
  <c r="F70" i="24"/>
  <c r="T69" i="24"/>
  <c r="N69" i="24"/>
  <c r="J69" i="24"/>
  <c r="F69" i="24"/>
  <c r="T68" i="24"/>
  <c r="N68" i="24"/>
  <c r="J68" i="24"/>
  <c r="F68" i="24"/>
  <c r="T67" i="24"/>
  <c r="N67" i="24"/>
  <c r="J67" i="24"/>
  <c r="F67" i="24"/>
  <c r="T66" i="24"/>
  <c r="N66" i="24"/>
  <c r="J66" i="24"/>
  <c r="F66" i="24"/>
  <c r="T65" i="24"/>
  <c r="N65" i="24"/>
  <c r="J65" i="24"/>
  <c r="F65" i="24"/>
  <c r="T64" i="24"/>
  <c r="N64" i="24"/>
  <c r="J64" i="24"/>
  <c r="F64" i="24"/>
  <c r="T63" i="24"/>
  <c r="N63" i="24"/>
  <c r="J63" i="24"/>
  <c r="F63" i="24"/>
  <c r="T62" i="24"/>
  <c r="N62" i="24"/>
  <c r="J62" i="24"/>
  <c r="F62" i="24"/>
  <c r="T61" i="24"/>
  <c r="N61" i="24"/>
  <c r="J61" i="24"/>
  <c r="F61" i="24"/>
  <c r="T60" i="24"/>
  <c r="N60" i="24"/>
  <c r="J60" i="24"/>
  <c r="F60" i="24"/>
  <c r="T59" i="24"/>
  <c r="N59" i="24"/>
  <c r="J59" i="24"/>
  <c r="F59" i="24"/>
  <c r="R43" i="24"/>
  <c r="Q43" i="24"/>
  <c r="P43" i="24"/>
  <c r="O43" i="24"/>
  <c r="M43" i="24"/>
  <c r="L43" i="24"/>
  <c r="K43" i="24"/>
  <c r="I43" i="24"/>
  <c r="H43" i="24"/>
  <c r="G43" i="24"/>
  <c r="E43" i="24"/>
  <c r="D43" i="24"/>
  <c r="C43" i="24"/>
  <c r="T41" i="24"/>
  <c r="N41" i="24"/>
  <c r="J41" i="24"/>
  <c r="F41" i="24"/>
  <c r="T40" i="24"/>
  <c r="N40" i="24"/>
  <c r="J40" i="24"/>
  <c r="F40" i="24"/>
  <c r="T34" i="24"/>
  <c r="N34" i="24"/>
  <c r="J34" i="24"/>
  <c r="F34" i="24"/>
  <c r="T32" i="24"/>
  <c r="N32" i="24"/>
  <c r="J32" i="24"/>
  <c r="F32" i="24"/>
  <c r="T31" i="24"/>
  <c r="N31" i="24"/>
  <c r="J31" i="24"/>
  <c r="F31" i="24"/>
  <c r="T30" i="24"/>
  <c r="N30" i="24"/>
  <c r="J30" i="24"/>
  <c r="F30" i="24"/>
  <c r="T29" i="24"/>
  <c r="N29" i="24"/>
  <c r="J29" i="24"/>
  <c r="F29" i="24"/>
  <c r="T28" i="24"/>
  <c r="N28" i="24"/>
  <c r="J28" i="24"/>
  <c r="F28" i="24"/>
  <c r="T27" i="24"/>
  <c r="N27" i="24"/>
  <c r="J27" i="24"/>
  <c r="F27" i="24"/>
  <c r="T26" i="24"/>
  <c r="N26" i="24"/>
  <c r="J26" i="24"/>
  <c r="F26" i="24"/>
  <c r="T25" i="24"/>
  <c r="N25" i="24"/>
  <c r="J25" i="24"/>
  <c r="F25" i="24"/>
  <c r="T24" i="24"/>
  <c r="N24" i="24"/>
  <c r="J24" i="24"/>
  <c r="F24" i="24"/>
  <c r="T23" i="24"/>
  <c r="N23" i="24"/>
  <c r="J23" i="24"/>
  <c r="F23" i="24"/>
  <c r="T22" i="24"/>
  <c r="N22" i="24"/>
  <c r="J22" i="24"/>
  <c r="F22" i="24"/>
  <c r="T21" i="24"/>
  <c r="N21" i="24"/>
  <c r="J21" i="24"/>
  <c r="F21" i="24"/>
  <c r="T20" i="24"/>
  <c r="N20" i="24"/>
  <c r="J20" i="24"/>
  <c r="F20" i="24"/>
  <c r="T19" i="24"/>
  <c r="N19" i="24"/>
  <c r="J19" i="24"/>
  <c r="F19" i="24"/>
  <c r="T18" i="24"/>
  <c r="N18" i="24"/>
  <c r="J18" i="24"/>
  <c r="F18" i="24"/>
  <c r="T17" i="24"/>
  <c r="N17" i="24"/>
  <c r="J17" i="24"/>
  <c r="F17" i="24"/>
  <c r="T16" i="24"/>
  <c r="N16" i="24"/>
  <c r="J16" i="24"/>
  <c r="F16" i="24"/>
  <c r="T15" i="24"/>
  <c r="N15" i="24"/>
  <c r="J15" i="24"/>
  <c r="F15" i="24"/>
  <c r="T14" i="24"/>
  <c r="N14" i="24"/>
  <c r="J14" i="24"/>
  <c r="F14" i="24"/>
  <c r="T13" i="24"/>
  <c r="N13" i="24"/>
  <c r="J13" i="24"/>
  <c r="F13" i="24"/>
  <c r="L269" i="24" l="1"/>
  <c r="N269" i="14" s="1"/>
  <c r="L263" i="24"/>
  <c r="N263" i="14" s="1"/>
  <c r="L272" i="24"/>
  <c r="N272" i="14" s="1"/>
  <c r="L266" i="24"/>
  <c r="N266" i="14" s="1"/>
  <c r="L271" i="24"/>
  <c r="N271" i="14" s="1"/>
  <c r="L270" i="24"/>
  <c r="N270" i="14" s="1"/>
  <c r="L265" i="24"/>
  <c r="N265" i="14" s="1"/>
  <c r="L264" i="24"/>
  <c r="N264" i="14" s="1"/>
  <c r="L267" i="24"/>
  <c r="N267" i="14" s="1"/>
  <c r="L268" i="24"/>
  <c r="N268" i="14" s="1"/>
  <c r="K273" i="24"/>
  <c r="H273" i="24" s="1"/>
  <c r="L247" i="24"/>
  <c r="N247" i="14" s="1"/>
  <c r="L251" i="24"/>
  <c r="N251" i="14" s="1"/>
  <c r="L255" i="24"/>
  <c r="N255" i="14" s="1"/>
  <c r="L259" i="24"/>
  <c r="N259" i="14" s="1"/>
  <c r="T42" i="24"/>
  <c r="O42" i="24" s="1"/>
  <c r="T88" i="24"/>
  <c r="G88" i="24" s="1"/>
  <c r="T181" i="24"/>
  <c r="S181" i="24" s="1"/>
  <c r="L244" i="24"/>
  <c r="N244" i="14" s="1"/>
  <c r="L248" i="24"/>
  <c r="N248" i="14" s="1"/>
  <c r="L252" i="24"/>
  <c r="N252" i="14" s="1"/>
  <c r="L256" i="24"/>
  <c r="N256" i="14" s="1"/>
  <c r="L260" i="24"/>
  <c r="N260" i="14" s="1"/>
  <c r="L245" i="24"/>
  <c r="N245" i="14" s="1"/>
  <c r="L249" i="24"/>
  <c r="N249" i="14" s="1"/>
  <c r="L253" i="24"/>
  <c r="N253" i="14" s="1"/>
  <c r="L257" i="24"/>
  <c r="N257" i="14" s="1"/>
  <c r="L261" i="24"/>
  <c r="N261" i="14" s="1"/>
  <c r="T134" i="24"/>
  <c r="S134" i="24" s="1"/>
  <c r="T227" i="24"/>
  <c r="S227" i="24" s="1"/>
  <c r="L246" i="24"/>
  <c r="N246" i="14" s="1"/>
  <c r="L250" i="24"/>
  <c r="N250" i="14" s="1"/>
  <c r="L254" i="24"/>
  <c r="N254" i="14" s="1"/>
  <c r="L258" i="24"/>
  <c r="N258" i="14" s="1"/>
  <c r="L262" i="24"/>
  <c r="N262" i="14" s="1"/>
  <c r="E277" i="24"/>
  <c r="G15" i="29" s="1"/>
  <c r="I17" i="8" s="1"/>
  <c r="C277" i="24"/>
  <c r="E15" i="29" s="1"/>
  <c r="G17" i="8" s="1"/>
  <c r="G277" i="24"/>
  <c r="I15" i="29" s="1"/>
  <c r="K17" i="8" s="1"/>
  <c r="O181" i="24" l="1"/>
  <c r="L181" i="24"/>
  <c r="N181" i="24"/>
  <c r="I181" i="24"/>
  <c r="S88" i="24"/>
  <c r="O227" i="24"/>
  <c r="C273" i="24"/>
  <c r="C88" i="24"/>
  <c r="F88" i="24"/>
  <c r="J273" i="24"/>
  <c r="M227" i="24"/>
  <c r="O134" i="24"/>
  <c r="D273" i="24"/>
  <c r="H227" i="24"/>
  <c r="M134" i="24"/>
  <c r="H88" i="24"/>
  <c r="E227" i="24"/>
  <c r="F134" i="24"/>
  <c r="E88" i="24"/>
  <c r="E273" i="24"/>
  <c r="H134" i="24"/>
  <c r="G134" i="24"/>
  <c r="H181" i="24"/>
  <c r="M181" i="24"/>
  <c r="F273" i="24"/>
  <c r="N134" i="24"/>
  <c r="F181" i="24"/>
  <c r="I273" i="24"/>
  <c r="G273" i="24"/>
  <c r="L134" i="24"/>
  <c r="E134" i="24"/>
  <c r="K134" i="24"/>
  <c r="D181" i="24"/>
  <c r="J181" i="24"/>
  <c r="K181" i="24"/>
  <c r="D134" i="24"/>
  <c r="J134" i="24"/>
  <c r="Q134" i="24"/>
  <c r="E181" i="24"/>
  <c r="H42" i="24"/>
  <c r="E42" i="24"/>
  <c r="S42" i="24"/>
  <c r="I42" i="24"/>
  <c r="R42" i="24"/>
  <c r="K42" i="24"/>
  <c r="F42" i="24"/>
  <c r="G42" i="24"/>
  <c r="P42" i="24"/>
  <c r="M42" i="24"/>
  <c r="D42" i="24"/>
  <c r="J42" i="24"/>
  <c r="C42" i="24"/>
  <c r="R227" i="24"/>
  <c r="D227" i="24"/>
  <c r="J227" i="24"/>
  <c r="K227" i="24"/>
  <c r="R88" i="24"/>
  <c r="D88" i="24"/>
  <c r="I88" i="24"/>
  <c r="O88" i="24"/>
  <c r="B277" i="24"/>
  <c r="D15" i="29" s="1"/>
  <c r="F17" i="8" s="1"/>
  <c r="N227" i="24"/>
  <c r="Q227" i="24"/>
  <c r="P227" i="24"/>
  <c r="G227" i="24"/>
  <c r="I134" i="24"/>
  <c r="P134" i="24"/>
  <c r="R134" i="24"/>
  <c r="C134" i="24"/>
  <c r="L42" i="24"/>
  <c r="N42" i="24"/>
  <c r="Q42" i="24"/>
  <c r="N88" i="24"/>
  <c r="Q88" i="24"/>
  <c r="P88" i="24"/>
  <c r="K88" i="24"/>
  <c r="Q181" i="24"/>
  <c r="P181" i="24"/>
  <c r="R181" i="24"/>
  <c r="G181" i="24"/>
  <c r="F227" i="24"/>
  <c r="I227" i="24"/>
  <c r="L227" i="24"/>
  <c r="C227" i="24"/>
  <c r="J88" i="24"/>
  <c r="M88" i="24"/>
  <c r="L88" i="24"/>
  <c r="C181" i="24"/>
  <c r="C278" i="24" l="1"/>
  <c r="F15" i="29" s="1"/>
  <c r="H17" i="8" s="1"/>
  <c r="G278" i="24"/>
  <c r="J15" i="29" s="1"/>
  <c r="L17" i="8" s="1"/>
  <c r="E278" i="24"/>
  <c r="H15" i="29" s="1"/>
  <c r="J17" i="8" s="1"/>
  <c r="I277" i="24"/>
  <c r="K15" i="29" s="1"/>
  <c r="M17" i="8" s="1"/>
  <c r="G17" i="29" l="1"/>
  <c r="I21" i="8" s="1"/>
  <c r="D17" i="29"/>
  <c r="D7" i="29" s="1"/>
  <c r="I17" i="29"/>
  <c r="K21" i="8" s="1"/>
  <c r="F21" i="8" l="1"/>
  <c r="D7" i="8" s="1"/>
  <c r="L16" i="29"/>
  <c r="E17" i="29"/>
  <c r="G21" i="8" s="1"/>
  <c r="H17" i="29"/>
  <c r="J21" i="8" s="1"/>
  <c r="F17" i="29"/>
  <c r="H21" i="8" s="1"/>
  <c r="K17" i="29"/>
  <c r="M21" i="8" s="1"/>
  <c r="J17" i="29"/>
  <c r="L21" i="8" s="1"/>
  <c r="L16" i="30"/>
  <c r="N20" i="8" s="1"/>
  <c r="N19" i="8" l="1"/>
  <c r="P20" i="8" s="1"/>
  <c r="N16" i="30"/>
  <c r="M16" i="29"/>
  <c r="L17" i="29"/>
  <c r="N21" i="8" l="1"/>
  <c r="O19" i="8"/>
  <c r="M16" i="30"/>
  <c r="O20" i="8" s="1"/>
  <c r="L15" i="29"/>
  <c r="Q20" i="8" l="1"/>
  <c r="O16" i="30"/>
  <c r="N17" i="8"/>
  <c r="N15" i="30"/>
  <c r="L15" i="30"/>
  <c r="N18" i="8" s="1"/>
  <c r="L17" i="30"/>
  <c r="N22" i="8" l="1"/>
  <c r="P22" i="8" s="1"/>
  <c r="N17" i="30"/>
  <c r="P18" i="8"/>
  <c r="M17" i="29"/>
  <c r="M15" i="29"/>
  <c r="O17" i="8" l="1"/>
  <c r="O21" i="8"/>
  <c r="M17" i="30"/>
  <c r="O22" i="8" s="1"/>
  <c r="M15" i="30"/>
  <c r="O18" i="8" s="1"/>
  <c r="O15" i="30" l="1"/>
  <c r="O17" i="30"/>
  <c r="Q22" i="8"/>
  <c r="Q18" i="8"/>
</calcChain>
</file>

<file path=xl/sharedStrings.xml><?xml version="1.0" encoding="utf-8"?>
<sst xmlns="http://schemas.openxmlformats.org/spreadsheetml/2006/main" count="1578" uniqueCount="101">
  <si>
    <t>ПЕДАГОГИЧЕСКОЙ ДИАГНОСТИКИ</t>
  </si>
  <si>
    <t>Фамилия имя ребёнка</t>
  </si>
  <si>
    <t>в</t>
  </si>
  <si>
    <t>с</t>
  </si>
  <si>
    <t>н</t>
  </si>
  <si>
    <t>Справка</t>
  </si>
  <si>
    <t>Высокий уровень</t>
  </si>
  <si>
    <t>Средний уровень</t>
  </si>
  <si>
    <t>Низкий уровень</t>
  </si>
  <si>
    <t xml:space="preserve">Дата </t>
  </si>
  <si>
    <t>Продиагностировано детей</t>
  </si>
  <si>
    <t>высокий уровень (средний показатель)</t>
  </si>
  <si>
    <t>средний уровень (средний показатель)</t>
  </si>
  <si>
    <t>низкий уровень  (средний показатель)</t>
  </si>
  <si>
    <t>средний балл по разделу</t>
  </si>
  <si>
    <t>всего обследовано детей (средний показатель количества )</t>
  </si>
  <si>
    <t>детей</t>
  </si>
  <si>
    <t>%</t>
  </si>
  <si>
    <t>Разделы программы (дисциплины)</t>
  </si>
  <si>
    <r>
      <t>Формы обследования:</t>
    </r>
    <r>
      <rPr>
        <u/>
        <sz val="12"/>
        <rFont val="Times New Roman"/>
        <family val="1"/>
        <charset val="204"/>
      </rPr>
      <t xml:space="preserve">  </t>
    </r>
  </si>
  <si>
    <t xml:space="preserve">Цель:   </t>
  </si>
  <si>
    <r>
      <t xml:space="preserve">Всего обследовано детей:   </t>
    </r>
    <r>
      <rPr>
        <u/>
        <sz val="12"/>
        <rFont val="Times New Roman"/>
        <family val="1"/>
        <charset val="204"/>
      </rPr>
      <t/>
    </r>
  </si>
  <si>
    <t>Итого детей</t>
  </si>
  <si>
    <t>Итого %</t>
  </si>
  <si>
    <t xml:space="preserve">Учебный год: </t>
  </si>
  <si>
    <t>ПРОТОКОЛ №1</t>
  </si>
  <si>
    <t>ПРОТОКОЛ №2</t>
  </si>
  <si>
    <t>ПРОТОКОЛ №3</t>
  </si>
  <si>
    <t>ПРОТОКОЛ №4</t>
  </si>
  <si>
    <t xml:space="preserve">средний балл </t>
  </si>
  <si>
    <t>Уровень  Развития</t>
  </si>
  <si>
    <t>Продолжительность выдоха</t>
  </si>
  <si>
    <t>количество выдохов</t>
  </si>
  <si>
    <t xml:space="preserve">Полное 
погружение
</t>
  </si>
  <si>
    <t xml:space="preserve">Глубокий
выдох
</t>
  </si>
  <si>
    <t>длительность скольжения на груди</t>
  </si>
  <si>
    <t>Толчок  в горизонтальном направлении</t>
  </si>
  <si>
    <t xml:space="preserve">Горизонтальное  положение  тела
</t>
  </si>
  <si>
    <t>длительность скольжения на спине</t>
  </si>
  <si>
    <t>длительность скольжения на груди с работой ног</t>
  </si>
  <si>
    <t xml:space="preserve">Ритмичные  попеременные
движения ног
</t>
  </si>
  <si>
    <t xml:space="preserve">Горизонтальное положение  тела,  лицо  в воде
</t>
  </si>
  <si>
    <t>длительность скольжения на спине с работой ног</t>
  </si>
  <si>
    <t>ПРОТОКОЛ №5</t>
  </si>
  <si>
    <t xml:space="preserve">Плавание способом «кроль» на груди </t>
  </si>
  <si>
    <t>Плавание способом «кроль»  на спине</t>
  </si>
  <si>
    <t xml:space="preserve">Ритмичные безостановочные
движения  ног  и рук
</t>
  </si>
  <si>
    <t>Уверенное выполнение упражнения</t>
  </si>
  <si>
    <t>ПРОТОКОЛ №6</t>
  </si>
  <si>
    <t>ОРГАНИЗАЦИЯ ПЛАВАНИЯ</t>
  </si>
  <si>
    <r>
      <t>Цель</t>
    </r>
    <r>
      <rPr>
        <sz val="12"/>
        <rFont val="Times New Roman"/>
        <family val="1"/>
        <charset val="204"/>
      </rPr>
      <t>:  выявить уровень  усвоения плавательных навыков и умений детьми</t>
    </r>
  </si>
  <si>
    <t>области программы</t>
  </si>
  <si>
    <t>Физическая культура</t>
  </si>
  <si>
    <t>ОБЛАСТЬ ФИЗИЧЕСКАЯ  КУЛЬТУРА</t>
  </si>
  <si>
    <t>качество образования</t>
  </si>
  <si>
    <t>динамика образования</t>
  </si>
  <si>
    <t>Средний балл</t>
  </si>
  <si>
    <t>дети</t>
  </si>
  <si>
    <t>группа</t>
  </si>
  <si>
    <t>подготовительная группа "А"</t>
  </si>
  <si>
    <t>подготовительная группа "Б"</t>
  </si>
  <si>
    <t>Всего обследовано детей</t>
  </si>
  <si>
    <t>подготовительные группы</t>
  </si>
  <si>
    <t>под. гр. "А" (Н.Г. 11-12 )</t>
  </si>
  <si>
    <t>под. гр. "А"(К.Г.11-12)</t>
  </si>
  <si>
    <t>под. гр. "Б"(Н.Г.11-12)</t>
  </si>
  <si>
    <t>под. гр. "Б" (К.Г.11-12)</t>
  </si>
  <si>
    <t>под. гр. (Н.Г.2011-12)</t>
  </si>
  <si>
    <t>под. гр. (К.Г.2011-12)</t>
  </si>
  <si>
    <t>возраст детей</t>
  </si>
  <si>
    <t>дети 6-7 лет группы "А" компенсирующей направленности</t>
  </si>
  <si>
    <t>Инструктор ФИЗО (плавание)</t>
  </si>
  <si>
    <t xml:space="preserve">возраст детей </t>
  </si>
  <si>
    <t>тесты, задания</t>
  </si>
  <si>
    <t>динамика развития</t>
  </si>
  <si>
    <t>инструктор ФИЗО (плавание)</t>
  </si>
  <si>
    <t>Уровень  развития на К.Г.</t>
  </si>
  <si>
    <t>Уровень  Развития на Н.Г.</t>
  </si>
  <si>
    <t>Уровень  Развития на К.Г.</t>
  </si>
  <si>
    <t>по результатам педагогической диагностики реализации раздела "Организация плавания" общеобразовательной программы  "Радуга"</t>
  </si>
  <si>
    <t xml:space="preserve">  выявление уровня умений и  навыков детей по плаванию на начало года</t>
  </si>
  <si>
    <t xml:space="preserve">  выявление уровня умений и  навыков детей по плаванию на конец учебного года</t>
  </si>
  <si>
    <t xml:space="preserve">  выявление уровня умений и  навыков детей по плаванию в течение  учебного года</t>
  </si>
  <si>
    <t>высокий уровень</t>
  </si>
  <si>
    <t>средний уровень</t>
  </si>
  <si>
    <t>низкий уровень</t>
  </si>
  <si>
    <t>66-55б.</t>
  </si>
  <si>
    <t>54-33б.</t>
  </si>
  <si>
    <t>32-0 б</t>
  </si>
  <si>
    <t>2013-2014</t>
  </si>
  <si>
    <t>Прожирова Оксана Васильевна</t>
  </si>
  <si>
    <t>Количественный анализ достижений воспитанников групп 6-7 лет на конец 2013-2014 учебного года</t>
  </si>
  <si>
    <t>фф</t>
  </si>
  <si>
    <t>ф</t>
  </si>
  <si>
    <t>дети 5-7 лет группы "Б" компенсирующей направленности</t>
  </si>
  <si>
    <t>дети 5-7 лет группы "Б" компенсирующейнаправленности</t>
  </si>
  <si>
    <t>дети 5-7 лет группы "А" компенсирующей направленности</t>
  </si>
  <si>
    <t>дети 5-7 лет групп  компенсирующей направленности</t>
  </si>
  <si>
    <t>Количественный анализ достижений воспитанников групп 5-7 лет на начало 2013-2014 учебного года</t>
  </si>
  <si>
    <t>Количественный анализ достижений воспитанников групп 5-7 лет за 2013-2014 учебного года (сводная таблица)</t>
  </si>
  <si>
    <t>дети 5-7 лет групп компенсирующей направленности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</si>
</sst>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u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"/>
      <family val="2"/>
      <charset val="204"/>
    </font>
    <font>
      <sz val="11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6"/>
      <color rgb="FF66006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6"/>
      <color theme="8" tint="-0.249977111117893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4"/>
      <color rgb="FF002060"/>
      <name val="Arial"/>
      <family val="2"/>
      <charset val="204"/>
    </font>
    <font>
      <sz val="10"/>
      <color rgb="FF00206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medium">
        <color indexed="64"/>
      </left>
      <right/>
      <top style="thin">
        <color rgb="FFFF0000"/>
      </top>
      <bottom/>
      <diagonal/>
    </border>
    <border>
      <left/>
      <right style="thick">
        <color rgb="FFFF0000"/>
      </right>
      <top style="thin">
        <color rgb="FFFF0000"/>
      </top>
      <bottom/>
      <diagonal/>
    </border>
    <border>
      <left style="medium">
        <color indexed="64"/>
      </left>
      <right/>
      <top/>
      <bottom style="medium">
        <color rgb="FFFF0000"/>
      </bottom>
      <diagonal/>
    </border>
    <border>
      <left/>
      <right style="thick">
        <color rgb="FFFF0000"/>
      </right>
      <top/>
      <bottom style="medium">
        <color rgb="FFFF0000"/>
      </bottom>
      <diagonal/>
    </border>
    <border>
      <left style="medium">
        <color indexed="64"/>
      </left>
      <right style="thick">
        <color rgb="FFFF0000"/>
      </right>
      <top style="medium">
        <color indexed="64"/>
      </top>
      <bottom/>
      <diagonal/>
    </border>
    <border>
      <left style="medium">
        <color indexed="64"/>
      </left>
      <right style="thick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01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9" fontId="8" fillId="0" borderId="15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9" fontId="8" fillId="0" borderId="25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" xfId="0" applyFont="1" applyBorder="1"/>
    <xf numFmtId="0" fontId="8" fillId="0" borderId="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2" borderId="8" xfId="0" applyFont="1" applyFill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1" fillId="2" borderId="9" xfId="0" applyFont="1" applyFill="1" applyBorder="1" applyAlignment="1">
      <alignment vertical="top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20" fillId="0" borderId="26" xfId="0" applyFont="1" applyBorder="1" applyAlignment="1">
      <alignment horizontal="center" vertical="top" wrapText="1"/>
    </xf>
    <xf numFmtId="0" fontId="0" fillId="4" borderId="0" xfId="0" applyFill="1"/>
    <xf numFmtId="0" fontId="2" fillId="4" borderId="0" xfId="0" applyFont="1" applyFill="1" applyBorder="1" applyAlignment="1"/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3" borderId="8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top" wrapText="1"/>
    </xf>
    <xf numFmtId="9" fontId="23" fillId="3" borderId="8" xfId="0" applyNumberFormat="1" applyFont="1" applyFill="1" applyBorder="1" applyAlignment="1">
      <alignment horizontal="center" vertic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5" fillId="4" borderId="0" xfId="0" applyFont="1" applyFill="1" applyBorder="1"/>
    <xf numFmtId="9" fontId="13" fillId="3" borderId="11" xfId="0" applyNumberFormat="1" applyFont="1" applyFill="1" applyBorder="1" applyAlignment="1">
      <alignment horizontal="center" vertical="center" wrapText="1"/>
    </xf>
    <xf numFmtId="164" fontId="22" fillId="3" borderId="49" xfId="0" applyNumberFormat="1" applyFont="1" applyFill="1" applyBorder="1" applyAlignment="1">
      <alignment horizontal="center" vertical="center" wrapText="1"/>
    </xf>
    <xf numFmtId="1" fontId="25" fillId="3" borderId="11" xfId="0" applyNumberFormat="1" applyFont="1" applyFill="1" applyBorder="1" applyAlignment="1">
      <alignment horizontal="center" vertical="center" wrapText="1"/>
    </xf>
    <xf numFmtId="1" fontId="25" fillId="3" borderId="8" xfId="0" applyNumberFormat="1" applyFont="1" applyFill="1" applyBorder="1" applyAlignment="1">
      <alignment horizontal="center" vertical="center"/>
    </xf>
    <xf numFmtId="1" fontId="25" fillId="3" borderId="8" xfId="0" applyNumberFormat="1" applyFont="1" applyFill="1" applyBorder="1" applyAlignment="1">
      <alignment horizontal="center" vertical="center" wrapText="1"/>
    </xf>
    <xf numFmtId="1" fontId="25" fillId="3" borderId="49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/>
    <xf numFmtId="0" fontId="2" fillId="0" borderId="0" xfId="0" applyFont="1" applyFill="1" applyBorder="1" applyAlignment="1">
      <alignment horizontal="center" wrapText="1"/>
    </xf>
    <xf numFmtId="9" fontId="0" fillId="0" borderId="0" xfId="0" applyNumberFormat="1"/>
    <xf numFmtId="0" fontId="0" fillId="0" borderId="8" xfId="0" applyBorder="1" applyAlignment="1">
      <alignment vertical="center"/>
    </xf>
    <xf numFmtId="9" fontId="13" fillId="5" borderId="8" xfId="0" applyNumberFormat="1" applyFont="1" applyFill="1" applyBorder="1" applyAlignment="1">
      <alignment horizontal="center" vertical="center" wrapText="1"/>
    </xf>
    <xf numFmtId="1" fontId="25" fillId="5" borderId="8" xfId="0" applyNumberFormat="1" applyFont="1" applyFill="1" applyBorder="1" applyAlignment="1">
      <alignment horizontal="center" vertical="center" wrapText="1"/>
    </xf>
    <xf numFmtId="1" fontId="25" fillId="5" borderId="8" xfId="0" applyNumberFormat="1" applyFont="1" applyFill="1" applyBorder="1" applyAlignment="1">
      <alignment horizontal="center" vertical="center"/>
    </xf>
    <xf numFmtId="164" fontId="22" fillId="5" borderId="17" xfId="0" applyNumberFormat="1" applyFont="1" applyFill="1" applyBorder="1" applyAlignment="1">
      <alignment horizontal="center" vertical="center" wrapText="1"/>
    </xf>
    <xf numFmtId="1" fontId="25" fillId="5" borderId="17" xfId="0" applyNumberFormat="1" applyFont="1" applyFill="1" applyBorder="1" applyAlignment="1">
      <alignment horizontal="center" vertical="center" wrapText="1"/>
    </xf>
    <xf numFmtId="9" fontId="23" fillId="5" borderId="8" xfId="0" applyNumberFormat="1" applyFont="1" applyFill="1" applyBorder="1" applyAlignment="1">
      <alignment horizontal="center" vertical="center"/>
    </xf>
    <xf numFmtId="1" fontId="13" fillId="3" borderId="8" xfId="0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1" fontId="13" fillId="5" borderId="8" xfId="0" applyNumberFormat="1" applyFont="1" applyFill="1" applyBorder="1" applyAlignment="1">
      <alignment horizontal="center" vertical="center" wrapText="1"/>
    </xf>
    <xf numFmtId="1" fontId="13" fillId="3" borderId="8" xfId="0" applyNumberFormat="1" applyFont="1" applyFill="1" applyBorder="1" applyAlignment="1">
      <alignment horizontal="center" vertical="center"/>
    </xf>
    <xf numFmtId="1" fontId="13" fillId="5" borderId="8" xfId="0" applyNumberFormat="1" applyFont="1" applyFill="1" applyBorder="1" applyAlignment="1">
      <alignment horizontal="center" vertical="center"/>
    </xf>
    <xf numFmtId="9" fontId="13" fillId="5" borderId="11" xfId="0" applyNumberFormat="1" applyFont="1" applyFill="1" applyBorder="1" applyAlignment="1">
      <alignment horizontal="center" vertical="center" wrapText="1"/>
    </xf>
    <xf numFmtId="1" fontId="25" fillId="5" borderId="11" xfId="0" applyNumberFormat="1" applyFont="1" applyFill="1" applyBorder="1" applyAlignment="1">
      <alignment horizontal="center" vertical="center" wrapText="1"/>
    </xf>
    <xf numFmtId="164" fontId="22" fillId="5" borderId="49" xfId="0" applyNumberFormat="1" applyFont="1" applyFill="1" applyBorder="1" applyAlignment="1">
      <alignment horizontal="center" vertical="center" wrapText="1"/>
    </xf>
    <xf numFmtId="1" fontId="25" fillId="5" borderId="49" xfId="0" applyNumberFormat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/>
    </xf>
    <xf numFmtId="1" fontId="0" fillId="0" borderId="0" xfId="0" applyNumberFormat="1"/>
    <xf numFmtId="0" fontId="13" fillId="3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/>
    <xf numFmtId="9" fontId="13" fillId="3" borderId="12" xfId="0" applyNumberFormat="1" applyFont="1" applyFill="1" applyBorder="1" applyAlignment="1">
      <alignment horizontal="center" vertical="center"/>
    </xf>
    <xf numFmtId="0" fontId="0" fillId="3" borderId="52" xfId="0" applyFill="1" applyBorder="1"/>
    <xf numFmtId="1" fontId="26" fillId="3" borderId="8" xfId="0" applyNumberFormat="1" applyFont="1" applyFill="1" applyBorder="1" applyAlignment="1">
      <alignment horizontal="center" vertical="center"/>
    </xf>
    <xf numFmtId="0" fontId="15" fillId="4" borderId="53" xfId="0" applyFont="1" applyFill="1" applyBorder="1"/>
    <xf numFmtId="0" fontId="12" fillId="0" borderId="0" xfId="0" applyFont="1"/>
    <xf numFmtId="0" fontId="11" fillId="0" borderId="0" xfId="0" applyFont="1"/>
    <xf numFmtId="0" fontId="12" fillId="4" borderId="0" xfId="0" applyFont="1" applyFill="1" applyBorder="1" applyAlignment="1">
      <alignment horizontal="center"/>
    </xf>
    <xf numFmtId="0" fontId="11" fillId="0" borderId="0" xfId="0" applyFont="1" applyAlignment="1"/>
    <xf numFmtId="0" fontId="12" fillId="0" borderId="0" xfId="0" applyFont="1" applyAlignment="1">
      <alignment horizontal="center"/>
    </xf>
    <xf numFmtId="0" fontId="12" fillId="4" borderId="0" xfId="0" applyFont="1" applyFill="1"/>
    <xf numFmtId="0" fontId="19" fillId="0" borderId="0" xfId="0" applyFont="1"/>
    <xf numFmtId="0" fontId="13" fillId="2" borderId="8" xfId="0" applyFont="1" applyFill="1" applyBorder="1" applyAlignment="1">
      <alignment horizontal="right" vertical="center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8" fillId="3" borderId="8" xfId="0" applyFont="1" applyFill="1" applyBorder="1" applyAlignment="1">
      <alignment horizontal="left" vertical="top" wrapText="1"/>
    </xf>
    <xf numFmtId="0" fontId="11" fillId="3" borderId="8" xfId="0" applyFont="1" applyFill="1" applyBorder="1" applyAlignment="1">
      <alignment horizontal="left" vertical="top" wrapText="1"/>
    </xf>
    <xf numFmtId="0" fontId="11" fillId="3" borderId="54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3" borderId="56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20" fillId="0" borderId="57" xfId="0" applyFont="1" applyBorder="1" applyAlignment="1">
      <alignment horizontal="center" vertical="top" wrapText="1"/>
    </xf>
    <xf numFmtId="0" fontId="11" fillId="3" borderId="59" xfId="0" applyFont="1" applyFill="1" applyBorder="1" applyAlignment="1">
      <alignment horizontal="center" vertical="center" wrapText="1"/>
    </xf>
    <xf numFmtId="0" fontId="11" fillId="3" borderId="58" xfId="0" applyFont="1" applyFill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60" xfId="0" applyFont="1" applyFill="1" applyBorder="1" applyAlignment="1">
      <alignment horizontal="center" vertical="center" wrapText="1"/>
    </xf>
    <xf numFmtId="0" fontId="11" fillId="3" borderId="48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top" wrapText="1"/>
    </xf>
    <xf numFmtId="0" fontId="11" fillId="3" borderId="63" xfId="0" applyFont="1" applyFill="1" applyBorder="1" applyAlignment="1">
      <alignment horizontal="center" vertical="center" wrapText="1"/>
    </xf>
    <xf numFmtId="0" fontId="11" fillId="3" borderId="50" xfId="0" applyFont="1" applyFill="1" applyBorder="1" applyAlignment="1">
      <alignment horizontal="center" vertical="center" wrapText="1"/>
    </xf>
    <xf numFmtId="0" fontId="11" fillId="3" borderId="64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64" xfId="0" applyFont="1" applyBorder="1" applyAlignment="1">
      <alignment horizontal="center" vertical="top" wrapText="1"/>
    </xf>
    <xf numFmtId="0" fontId="20" fillId="0" borderId="63" xfId="0" applyFont="1" applyBorder="1" applyAlignment="1">
      <alignment horizontal="center" vertical="top" wrapText="1"/>
    </xf>
    <xf numFmtId="0" fontId="20" fillId="0" borderId="62" xfId="0" applyFont="1" applyBorder="1" applyAlignment="1">
      <alignment horizontal="center" vertical="top" wrapText="1"/>
    </xf>
    <xf numFmtId="0" fontId="11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right"/>
    </xf>
    <xf numFmtId="9" fontId="22" fillId="3" borderId="11" xfId="0" applyNumberFormat="1" applyFont="1" applyFill="1" applyBorder="1" applyAlignment="1">
      <alignment horizontal="center" vertical="center" wrapText="1"/>
    </xf>
    <xf numFmtId="9" fontId="22" fillId="5" borderId="11" xfId="0" applyNumberFormat="1" applyFont="1" applyFill="1" applyBorder="1" applyAlignment="1">
      <alignment horizontal="center" vertical="center" wrapText="1"/>
    </xf>
    <xf numFmtId="9" fontId="27" fillId="3" borderId="8" xfId="0" applyNumberFormat="1" applyFont="1" applyFill="1" applyBorder="1" applyAlignment="1">
      <alignment horizontal="center" vertical="center"/>
    </xf>
    <xf numFmtId="9" fontId="27" fillId="5" borderId="8" xfId="0" applyNumberFormat="1" applyFont="1" applyFill="1" applyBorder="1" applyAlignment="1">
      <alignment horizontal="center" vertical="center"/>
    </xf>
    <xf numFmtId="164" fontId="25" fillId="3" borderId="49" xfId="0" applyNumberFormat="1" applyFont="1" applyFill="1" applyBorder="1" applyAlignment="1">
      <alignment horizontal="center" vertical="center" wrapText="1"/>
    </xf>
    <xf numFmtId="164" fontId="25" fillId="5" borderId="49" xfId="0" applyNumberFormat="1" applyFont="1" applyFill="1" applyBorder="1" applyAlignment="1">
      <alignment horizontal="center" vertical="center" wrapText="1"/>
    </xf>
    <xf numFmtId="1" fontId="13" fillId="3" borderId="49" xfId="0" applyNumberFormat="1" applyFont="1" applyFill="1" applyBorder="1" applyAlignment="1">
      <alignment horizontal="center" vertical="center" wrapText="1"/>
    </xf>
    <xf numFmtId="1" fontId="13" fillId="5" borderId="49" xfId="0" applyNumberFormat="1" applyFont="1" applyFill="1" applyBorder="1" applyAlignment="1">
      <alignment horizontal="center" vertical="center" wrapText="1"/>
    </xf>
    <xf numFmtId="1" fontId="13" fillId="3" borderId="11" xfId="0" applyNumberFormat="1" applyFont="1" applyFill="1" applyBorder="1" applyAlignment="1">
      <alignment horizontal="center" vertical="center" wrapText="1"/>
    </xf>
    <xf numFmtId="1" fontId="13" fillId="5" borderId="11" xfId="0" applyNumberFormat="1" applyFont="1" applyFill="1" applyBorder="1" applyAlignment="1">
      <alignment horizontal="center" vertical="center" wrapText="1"/>
    </xf>
    <xf numFmtId="1" fontId="16" fillId="3" borderId="8" xfId="0" applyNumberFormat="1" applyFont="1" applyFill="1" applyBorder="1" applyAlignment="1">
      <alignment horizontal="center" vertical="center"/>
    </xf>
    <xf numFmtId="1" fontId="16" fillId="5" borderId="8" xfId="0" applyNumberFormat="1" applyFont="1" applyFill="1" applyBorder="1" applyAlignment="1">
      <alignment horizontal="center" vertical="center"/>
    </xf>
    <xf numFmtId="1" fontId="16" fillId="3" borderId="9" xfId="0" applyNumberFormat="1" applyFont="1" applyFill="1" applyBorder="1" applyAlignment="1">
      <alignment horizontal="center" vertical="center"/>
    </xf>
    <xf numFmtId="0" fontId="5" fillId="0" borderId="0" xfId="0" applyFont="1"/>
    <xf numFmtId="0" fontId="28" fillId="3" borderId="52" xfId="0" applyFont="1" applyFill="1" applyBorder="1" applyAlignment="1">
      <alignment horizontal="center"/>
    </xf>
    <xf numFmtId="0" fontId="28" fillId="0" borderId="0" xfId="0" applyFont="1"/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wrapText="1"/>
    </xf>
    <xf numFmtId="0" fontId="13" fillId="4" borderId="0" xfId="0" applyFont="1" applyFill="1" applyBorder="1" applyAlignment="1"/>
    <xf numFmtId="1" fontId="24" fillId="3" borderId="49" xfId="0" applyNumberFormat="1" applyFont="1" applyFill="1" applyBorder="1" applyAlignment="1">
      <alignment vertical="center"/>
    </xf>
    <xf numFmtId="1" fontId="24" fillId="3" borderId="12" xfId="0" applyNumberFormat="1" applyFont="1" applyFill="1" applyBorder="1" applyAlignment="1">
      <alignment vertical="center"/>
    </xf>
    <xf numFmtId="1" fontId="24" fillId="3" borderId="50" xfId="0" applyNumberFormat="1" applyFont="1" applyFill="1" applyBorder="1" applyAlignment="1">
      <alignment vertical="center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3" borderId="52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2" fillId="3" borderId="17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" fontId="24" fillId="3" borderId="17" xfId="0" applyNumberFormat="1" applyFont="1" applyFill="1" applyBorder="1" applyAlignment="1">
      <alignment horizontal="center" vertical="center"/>
    </xf>
    <xf numFmtId="1" fontId="24" fillId="3" borderId="13" xfId="0" applyNumberFormat="1" applyFont="1" applyFill="1" applyBorder="1" applyAlignment="1">
      <alignment horizontal="center" vertical="center"/>
    </xf>
    <xf numFmtId="1" fontId="24" fillId="3" borderId="18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top" wrapText="1"/>
    </xf>
    <xf numFmtId="1" fontId="10" fillId="0" borderId="33" xfId="0" applyNumberFormat="1" applyFont="1" applyBorder="1" applyAlignment="1">
      <alignment horizontal="center" vertical="top" wrapText="1"/>
    </xf>
    <xf numFmtId="1" fontId="6" fillId="0" borderId="17" xfId="0" applyNumberFormat="1" applyFont="1" applyBorder="1" applyAlignment="1">
      <alignment horizontal="center" vertical="center" wrapText="1"/>
    </xf>
    <xf numFmtId="1" fontId="6" fillId="0" borderId="18" xfId="0" applyNumberFormat="1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/>
    </xf>
    <xf numFmtId="0" fontId="21" fillId="0" borderId="41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5" fillId="0" borderId="42" xfId="0" applyFont="1" applyBorder="1" applyAlignment="1"/>
    <xf numFmtId="0" fontId="5" fillId="0" borderId="43" xfId="0" applyFont="1" applyBorder="1" applyAlignment="1"/>
    <xf numFmtId="0" fontId="5" fillId="0" borderId="44" xfId="0" applyFont="1" applyBorder="1" applyAlignment="1"/>
    <xf numFmtId="0" fontId="5" fillId="0" borderId="45" xfId="0" applyFont="1" applyBorder="1" applyAlignment="1"/>
    <xf numFmtId="0" fontId="8" fillId="0" borderId="32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1" fontId="21" fillId="0" borderId="40" xfId="0" applyNumberFormat="1" applyFont="1" applyBorder="1" applyAlignment="1">
      <alignment horizontal="center"/>
    </xf>
    <xf numFmtId="1" fontId="21" fillId="0" borderId="41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2" fillId="3" borderId="17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17" fillId="0" borderId="27" xfId="0" applyFont="1" applyBorder="1" applyAlignment="1">
      <alignment horizontal="center" vertical="top" wrapText="1"/>
    </xf>
    <xf numFmtId="0" fontId="17" fillId="0" borderId="2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164" fontId="2" fillId="0" borderId="16" xfId="0" applyNumberFormat="1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31" xfId="0" applyFont="1" applyBorder="1" applyAlignment="1">
      <alignment horizontal="center" vertical="top" wrapText="1"/>
    </xf>
    <xf numFmtId="0" fontId="17" fillId="0" borderId="29" xfId="0" applyFont="1" applyBorder="1" applyAlignment="1">
      <alignment horizontal="center" vertical="top" wrapText="1"/>
    </xf>
    <xf numFmtId="0" fontId="17" fillId="0" borderId="30" xfId="0" applyFont="1" applyBorder="1" applyAlignment="1">
      <alignment horizontal="center" vertical="top" wrapText="1"/>
    </xf>
    <xf numFmtId="0" fontId="17" fillId="0" borderId="61" xfId="0" applyFont="1" applyBorder="1" applyAlignment="1">
      <alignment horizontal="center" vertical="top" wrapText="1"/>
    </xf>
    <xf numFmtId="0" fontId="17" fillId="0" borderId="62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8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34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164" fontId="19" fillId="0" borderId="19" xfId="0" applyNumberFormat="1" applyFont="1" applyBorder="1" applyAlignment="1">
      <alignment horizontal="center" vertical="center" wrapText="1"/>
    </xf>
    <xf numFmtId="164" fontId="19" fillId="0" borderId="20" xfId="0" applyNumberFormat="1" applyFont="1" applyBorder="1" applyAlignment="1">
      <alignment horizontal="center" vertical="center" wrapText="1"/>
    </xf>
    <xf numFmtId="164" fontId="19" fillId="0" borderId="23" xfId="0" applyNumberFormat="1" applyFont="1" applyBorder="1" applyAlignment="1">
      <alignment horizontal="center" vertical="center" wrapText="1"/>
    </xf>
    <xf numFmtId="164" fontId="19" fillId="0" borderId="24" xfId="0" applyNumberFormat="1" applyFont="1" applyBorder="1" applyAlignment="1">
      <alignment horizontal="center" vertical="center" wrapText="1"/>
    </xf>
    <xf numFmtId="9" fontId="10" fillId="0" borderId="21" xfId="0" applyNumberFormat="1" applyFont="1" applyBorder="1" applyAlignment="1">
      <alignment horizontal="center"/>
    </xf>
    <xf numFmtId="9" fontId="10" fillId="0" borderId="22" xfId="0" applyNumberFormat="1" applyFont="1" applyBorder="1" applyAlignment="1">
      <alignment horizontal="center"/>
    </xf>
    <xf numFmtId="0" fontId="19" fillId="0" borderId="36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top" wrapText="1"/>
    </xf>
    <xf numFmtId="0" fontId="17" fillId="0" borderId="47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top" wrapText="1"/>
    </xf>
    <xf numFmtId="0" fontId="17" fillId="0" borderId="33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1" fillId="0" borderId="68" xfId="0" applyFont="1" applyBorder="1" applyAlignment="1">
      <alignment horizontal="left"/>
    </xf>
    <xf numFmtId="0" fontId="13" fillId="2" borderId="65" xfId="0" applyFont="1" applyFill="1" applyBorder="1" applyAlignment="1">
      <alignment horizontal="center"/>
    </xf>
    <xf numFmtId="0" fontId="13" fillId="2" borderId="66" xfId="0" applyFont="1" applyFill="1" applyBorder="1" applyAlignment="1">
      <alignment horizontal="center"/>
    </xf>
    <xf numFmtId="0" fontId="13" fillId="2" borderId="67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9" fillId="0" borderId="36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/>
    </xf>
    <xf numFmtId="0" fontId="29" fillId="0" borderId="41" xfId="0" applyFont="1" applyBorder="1" applyAlignment="1">
      <alignment horizontal="center"/>
    </xf>
    <xf numFmtId="0" fontId="30" fillId="0" borderId="42" xfId="0" applyFont="1" applyBorder="1" applyAlignment="1"/>
    <xf numFmtId="0" fontId="30" fillId="0" borderId="43" xfId="0" applyFont="1" applyBorder="1" applyAlignment="1"/>
    <xf numFmtId="0" fontId="30" fillId="0" borderId="44" xfId="0" applyFont="1" applyBorder="1" applyAlignment="1"/>
    <xf numFmtId="0" fontId="30" fillId="0" borderId="4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66FF"/>
      <color rgb="FFFFCCCC"/>
      <color rgb="FF66FF99"/>
      <color rgb="FFFF0066"/>
      <color rgb="FFFF3399"/>
      <color rgb="FF333300"/>
      <color rgb="FF993366"/>
      <color rgb="FF660033"/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7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4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5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800" b="1" i="0" strike="noStrike">
                <a:solidFill>
                  <a:srgbClr val="000000"/>
                </a:solidFill>
                <a:latin typeface="Calibri"/>
              </a:rPr>
              <a:t>Сводная диаграмма (по итоговому баллу) освоения раздела "Организация плавания" общеобразовательной программы "Радуга" групп компенсирующей направленности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800" b="1" i="0" strike="noStrike">
                <a:solidFill>
                  <a:srgbClr val="000000"/>
                </a:solidFill>
                <a:latin typeface="Calibri"/>
              </a:rPr>
              <a:t>детей  5-7 лет за  2013-2014 учебный год</a:t>
            </a:r>
          </a:p>
        </c:rich>
      </c:tx>
      <c:layout/>
      <c:overlay val="1"/>
      <c:spPr>
        <a:noFill/>
        <a:ln w="25400">
          <a:noFill/>
        </a:ln>
      </c:spPr>
    </c:title>
    <c:autoTitleDeleted val="0"/>
    <c:view3D>
      <c:rotX val="0"/>
      <c:rotY val="0"/>
      <c:depthPercent val="110"/>
      <c:rAngAx val="0"/>
      <c:perspective val="30"/>
    </c:view3D>
    <c:floor>
      <c:thickness val="0"/>
      <c:spPr>
        <a:gradFill>
          <a:gsLst>
            <a:gs pos="0">
              <a:srgbClr val="000000"/>
            </a:gs>
            <a:gs pos="39999">
              <a:srgbClr val="0A128C"/>
            </a:gs>
            <a:gs pos="70000">
              <a:srgbClr val="181CC7"/>
            </a:gs>
            <a:gs pos="88000">
              <a:srgbClr val="7005D4"/>
            </a:gs>
            <a:gs pos="100000">
              <a:srgbClr val="8C3D91"/>
            </a:gs>
          </a:gsLst>
          <a:lin ang="5400000" scaled="0"/>
        </a:gradFill>
      </c:spPr>
    </c:floor>
    <c:side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backWall>
    <c:plotArea>
      <c:layout>
        <c:manualLayout>
          <c:layoutTarget val="inner"/>
          <c:xMode val="edge"/>
          <c:yMode val="edge"/>
          <c:x val="4.3636932858417674E-2"/>
          <c:y val="0.27524786331576662"/>
          <c:w val="0.89131944444444444"/>
          <c:h val="0.49945844294401914"/>
        </c:manualLayout>
      </c:layout>
      <c:bar3DChart>
        <c:barDir val="col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path path="circle">
                <a:fillToRect l="100000" t="100000"/>
              </a:path>
              <a:tileRect r="-100000" b="-100000"/>
            </a:gradFill>
            <a:ln w="25400">
              <a:solidFill>
                <a:srgbClr val="CC66FF"/>
              </a:solidFill>
            </a:ln>
            <a:effectLst>
              <a:outerShdw blurRad="50800" dir="5400000" algn="ctr" rotWithShape="0">
                <a:srgbClr val="000000">
                  <a:alpha val="42000"/>
                </a:srgbClr>
              </a:outerShdw>
            </a:effectLst>
            <a:scene3d>
              <a:camera prst="orthographicFront"/>
              <a:lightRig rig="threePt" dir="t"/>
            </a:scene3d>
            <a:sp3d prstMaterial="dkEdge">
              <a:bevelT w="63500" h="0"/>
              <a:bevelB w="57150" h="127000"/>
            </a:sp3d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справка'!$C$17:$E$22</c:f>
              <c:strCache>
                <c:ptCount val="6"/>
                <c:pt idx="0">
                  <c:v>под. гр. "А" (Н.Г. 11-12 )</c:v>
                </c:pt>
                <c:pt idx="1">
                  <c:v>под. гр. "А"(К.Г.11-12)</c:v>
                </c:pt>
                <c:pt idx="2">
                  <c:v>под. гр. "Б"(Н.Г.11-12)</c:v>
                </c:pt>
                <c:pt idx="3">
                  <c:v>под. гр. "Б" (К.Г.11-12)</c:v>
                </c:pt>
                <c:pt idx="4">
                  <c:v>под. гр. (Н.Г.2011-12)</c:v>
                </c:pt>
                <c:pt idx="5">
                  <c:v>под. гр. (К.Г.2011-12)</c:v>
                </c:pt>
              </c:strCache>
            </c:strRef>
          </c:cat>
          <c:val>
            <c:numRef>
              <c:f>'сводная справка'!$M$17:$M$22</c:f>
              <c:numCache>
                <c:formatCode>0.0</c:formatCode>
                <c:ptCount val="6"/>
                <c:pt idx="0">
                  <c:v>1.6812121212121218</c:v>
                </c:pt>
                <c:pt idx="1">
                  <c:v>2.2981818181818174</c:v>
                </c:pt>
                <c:pt idx="2">
                  <c:v>1.6451048951048952</c:v>
                </c:pt>
                <c:pt idx="3">
                  <c:v>2.177496114996115</c:v>
                </c:pt>
                <c:pt idx="4">
                  <c:v>1.6631585081585085</c:v>
                </c:pt>
                <c:pt idx="5">
                  <c:v>2.2378389665889662</c:v>
                </c:pt>
              </c:numCache>
            </c:numRef>
          </c:val>
          <c:shape val="pyramidToMax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gapDepth val="48"/>
        <c:shape val="cylinder"/>
        <c:axId val="44530688"/>
        <c:axId val="44532480"/>
        <c:axId val="0"/>
      </c:bar3DChart>
      <c:catAx>
        <c:axId val="4453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204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 pitchFamily="18" charset="0"/>
                <a:ea typeface="Calibri"/>
                <a:cs typeface="Times New Roman" pitchFamily="18" charset="0"/>
              </a:defRPr>
            </a:pPr>
            <a:endParaRPr lang="ru-RU"/>
          </a:p>
        </c:txPr>
        <c:crossAx val="44532480"/>
        <c:crosses val="autoZero"/>
        <c:auto val="1"/>
        <c:lblAlgn val="ctr"/>
        <c:lblOffset val="100"/>
        <c:noMultiLvlLbl val="0"/>
      </c:catAx>
      <c:valAx>
        <c:axId val="4453248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453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>
      <a:gsLst>
        <a:gs pos="0">
          <a:srgbClr val="DDEBCF"/>
        </a:gs>
        <a:gs pos="50000">
          <a:srgbClr val="9CB86E"/>
        </a:gs>
        <a:gs pos="100000">
          <a:srgbClr val="156B13"/>
        </a:gs>
      </a:gsLst>
      <a:lin ang="5400000" scaled="0"/>
    </a:gra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Общая диаграмма освоения раздела "Организация</a:t>
            </a:r>
            <a:r>
              <a:rPr lang="ru-RU" baseline="0"/>
              <a:t> плавания" </a:t>
            </a:r>
            <a:r>
              <a:rPr lang="ru-RU"/>
              <a:t> общеобразовательной программы "Радуга" в группах компенсирующей  направленности </a:t>
            </a:r>
          </a:p>
          <a:p>
            <a:pPr>
              <a:defRPr sz="2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для детей 5-7 за 2013-2014 учебный год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40"/>
      <c:rotY val="40"/>
      <c:depthPercent val="80"/>
      <c:rAngAx val="1"/>
    </c:view3D>
    <c:floor>
      <c:thickness val="0"/>
      <c:spPr>
        <a:gradFill>
          <a:gsLst>
            <a:gs pos="0">
              <a:srgbClr val="FFF200"/>
            </a:gs>
            <a:gs pos="45000">
              <a:srgbClr val="FF7A00"/>
            </a:gs>
            <a:gs pos="70000">
              <a:srgbClr val="FF0300"/>
            </a:gs>
            <a:gs pos="100000">
              <a:srgbClr val="4D0808"/>
            </a:gs>
          </a:gsLst>
          <a:lin ang="5400000" scaled="0"/>
        </a:gradFill>
      </c:spPr>
    </c:floor>
    <c:side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sideWall>
    <c:back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backWall>
    <c:plotArea>
      <c:layout>
        <c:manualLayout>
          <c:layoutTarget val="inner"/>
          <c:xMode val="edge"/>
          <c:yMode val="edge"/>
          <c:x val="5.2205906048919904E-3"/>
          <c:y val="0.28125884158547981"/>
          <c:w val="0.99089836826331223"/>
          <c:h val="0.62541371947150681"/>
        </c:manualLayout>
      </c:layout>
      <c:bar3DChart>
        <c:barDir val="col"/>
        <c:grouping val="clustered"/>
        <c:varyColors val="0"/>
        <c:ser>
          <c:idx val="2"/>
          <c:order val="0"/>
          <c:tx>
            <c:v>высокий уровень</c:v>
          </c:tx>
          <c:spPr>
            <a:solidFill>
              <a:srgbClr val="FF0066"/>
            </a:solidFill>
            <a:ln>
              <a:solidFill>
                <a:srgbClr val="C00000"/>
              </a:solidFill>
            </a:ln>
            <a:scene3d>
              <a:camera prst="orthographicFront"/>
              <a:lightRig rig="threePt" dir="t"/>
            </a:scene3d>
            <a:sp3d prstMaterial="dkEdge">
              <a:bevelT w="82550" h="0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1.1080332409972301E-2"/>
                  <c:y val="5.72033898305086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687E-3"/>
                  <c:y val="0.184322033898305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770083102493083E-3"/>
                  <c:y val="6.7796610169491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справка'!$C$21:$E$22</c:f>
              <c:strCache>
                <c:ptCount val="2"/>
                <c:pt idx="0">
                  <c:v>под. гр. (Н.Г.2011-12)</c:v>
                </c:pt>
                <c:pt idx="1">
                  <c:v>под. гр. (К.Г.2011-12)</c:v>
                </c:pt>
              </c:strCache>
            </c:strRef>
          </c:cat>
          <c:val>
            <c:numRef>
              <c:f>'сводная справка'!$H$21:$H$22</c:f>
              <c:numCache>
                <c:formatCode>0%</c:formatCode>
                <c:ptCount val="2"/>
                <c:pt idx="0">
                  <c:v>0.16192890442890445</c:v>
                </c:pt>
                <c:pt idx="1">
                  <c:v>0.35390313390313399</c:v>
                </c:pt>
              </c:numCache>
            </c:numRef>
          </c:val>
          <c:shape val="cone"/>
        </c:ser>
        <c:ser>
          <c:idx val="1"/>
          <c:order val="1"/>
          <c:tx>
            <c:v>средний уровень</c:v>
          </c:tx>
          <c:spPr>
            <a:solidFill>
              <a:srgbClr val="0070C0"/>
            </a:solidFill>
            <a:ln w="28575">
              <a:solidFill>
                <a:srgbClr val="002060"/>
              </a:solidFill>
            </a:ln>
            <a:scene3d>
              <a:camera prst="orthographicFront"/>
              <a:lightRig rig="threePt" dir="t"/>
            </a:scene3d>
            <a:sp3d prstMaterial="dkEdge">
              <a:bevelT h="0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8.3102493074792942E-3"/>
                  <c:y val="0.101694915254237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01694915254237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9252077562327015E-3"/>
                  <c:y val="7.6271186440677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справка'!$C$21:$E$22</c:f>
              <c:strCache>
                <c:ptCount val="2"/>
                <c:pt idx="0">
                  <c:v>под. гр. (Н.Г.2011-12)</c:v>
                </c:pt>
                <c:pt idx="1">
                  <c:v>под. гр. (К.Г.2011-12)</c:v>
                </c:pt>
              </c:strCache>
            </c:strRef>
          </c:cat>
          <c:val>
            <c:numRef>
              <c:f>'сводная справка'!$J$21:$J$22</c:f>
              <c:numCache>
                <c:formatCode>0%</c:formatCode>
                <c:ptCount val="2"/>
                <c:pt idx="0">
                  <c:v>0.33930069930069934</c:v>
                </c:pt>
                <c:pt idx="1">
                  <c:v>0.53339970214970212</c:v>
                </c:pt>
              </c:numCache>
            </c:numRef>
          </c:val>
          <c:shape val="cone"/>
        </c:ser>
        <c:ser>
          <c:idx val="0"/>
          <c:order val="2"/>
          <c:tx>
            <c:v>низкий уровень</c:v>
          </c:tx>
          <c:spPr>
            <a:solidFill>
              <a:srgbClr val="FFFF00"/>
            </a:solidFill>
            <a:ln w="38100">
              <a:solidFill>
                <a:srgbClr val="FFC000"/>
              </a:solidFill>
            </a:ln>
            <a:effectLst>
              <a:innerShdw blurRad="63500" dist="50800" dir="18900000">
                <a:prstClr val="black">
                  <a:alpha val="50000"/>
                </a:prstClr>
              </a:inn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-2.7700831024930839E-3"/>
                  <c:y val="8.26271186440677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5.2966101694915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справка'!$C$21:$E$22</c:f>
              <c:strCache>
                <c:ptCount val="2"/>
                <c:pt idx="0">
                  <c:v>под. гр. (Н.Г.2011-12)</c:v>
                </c:pt>
                <c:pt idx="1">
                  <c:v>под. гр. (К.Г.2011-12)</c:v>
                </c:pt>
              </c:strCache>
            </c:strRef>
          </c:cat>
          <c:val>
            <c:numRef>
              <c:f>'сводная справка'!$L$21:$L$22</c:f>
              <c:numCache>
                <c:formatCode>0%</c:formatCode>
                <c:ptCount val="2"/>
                <c:pt idx="0">
                  <c:v>0.49877039627039632</c:v>
                </c:pt>
                <c:pt idx="1">
                  <c:v>0.11017191142191145</c:v>
                </c:pt>
              </c:numCache>
            </c:numRef>
          </c:val>
          <c:shape val="cone"/>
        </c:ser>
        <c:ser>
          <c:idx val="3"/>
          <c:order val="3"/>
          <c:tx>
            <c:v>качество образования</c:v>
          </c:tx>
          <c:spPr>
            <a:scene3d>
              <a:camera prst="orthographicFront"/>
              <a:lightRig rig="threePt" dir="t"/>
            </a:scene3d>
            <a:sp3d>
              <a:bevelT w="120650" h="50800"/>
            </a:sp3d>
          </c:spPr>
          <c:invertIfNegative val="0"/>
          <c:dLbls>
            <c:dLbl>
              <c:idx val="0"/>
              <c:layout>
                <c:manualLayout>
                  <c:x val="1.1080332409972301E-2"/>
                  <c:y val="0.105932203389830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713E-3"/>
                  <c:y val="0.127118644067796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справка'!$C$21:$E$22</c:f>
              <c:strCache>
                <c:ptCount val="2"/>
                <c:pt idx="0">
                  <c:v>под. гр. (Н.Г.2011-12)</c:v>
                </c:pt>
                <c:pt idx="1">
                  <c:v>под. гр. (К.Г.2011-12)</c:v>
                </c:pt>
              </c:strCache>
            </c:strRef>
          </c:cat>
          <c:val>
            <c:numRef>
              <c:f>'сводная справка'!$O$21:$O$22</c:f>
              <c:numCache>
                <c:formatCode>0%</c:formatCode>
                <c:ptCount val="2"/>
                <c:pt idx="0">
                  <c:v>0.50122960372960379</c:v>
                </c:pt>
                <c:pt idx="1">
                  <c:v>0.88730283605283611</c:v>
                </c:pt>
              </c:numCache>
            </c:numRef>
          </c:val>
          <c:shape val="cone"/>
        </c:ser>
        <c:ser>
          <c:idx val="4"/>
          <c:order val="4"/>
          <c:tx>
            <c:v>динамика развития</c:v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8.3102493074792665E-3"/>
                  <c:y val="5.72033898305086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справка'!$C$21:$E$22</c:f>
              <c:strCache>
                <c:ptCount val="2"/>
                <c:pt idx="0">
                  <c:v>под. гр. (Н.Г.2011-12)</c:v>
                </c:pt>
                <c:pt idx="1">
                  <c:v>под. гр. (К.Г.2011-12)</c:v>
                </c:pt>
              </c:strCache>
            </c:strRef>
          </c:cat>
          <c:val>
            <c:numRef>
              <c:f>'сводная справка'!$Q$21:$Q$22</c:f>
              <c:numCache>
                <c:formatCode>0%</c:formatCode>
                <c:ptCount val="2"/>
                <c:pt idx="1">
                  <c:v>0.38607323232323232</c:v>
                </c:pt>
              </c:numCache>
            </c:numRef>
          </c:val>
          <c:shape val="cone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4"/>
        <c:gapDepth val="29"/>
        <c:shape val="box"/>
        <c:axId val="45058688"/>
        <c:axId val="45076864"/>
        <c:axId val="0"/>
      </c:bar3DChart>
      <c:catAx>
        <c:axId val="4505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itchFamily="18" charset="0"/>
                <a:ea typeface="Calibri"/>
                <a:cs typeface="Times New Roman" pitchFamily="18" charset="0"/>
              </a:defRPr>
            </a:pPr>
            <a:endParaRPr lang="ru-RU"/>
          </a:p>
        </c:txPr>
        <c:crossAx val="45076864"/>
        <c:crosses val="autoZero"/>
        <c:auto val="1"/>
        <c:lblAlgn val="ctr"/>
        <c:lblOffset val="100"/>
        <c:noMultiLvlLbl val="0"/>
      </c:catAx>
      <c:valAx>
        <c:axId val="4507686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one"/>
        <c:crossAx val="450586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cene3d>
      <a:camera prst="orthographicFront"/>
      <a:lightRig rig="threePt" dir="t"/>
    </a:scene3d>
    <a:sp3d>
      <a:bevelT w="0" prst="relaxedInset"/>
      <a:bevelB w="165100" prst="coolSlan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Освоение раздела "Организация</a:t>
            </a:r>
            <a:r>
              <a:rPr lang="ru-RU" baseline="0"/>
              <a:t> плавания" </a:t>
            </a:r>
            <a:r>
              <a:rPr lang="ru-RU"/>
              <a:t> общеобразовательной программы "Радуга" в группах  компенсирующей  направленности для детей 5-7 лет  сводная диаграмма за 2013-2014 учебный год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100"/>
      <c:depthPercent val="100"/>
      <c:rAngAx val="1"/>
    </c:view3D>
    <c:floor>
      <c:thickness val="0"/>
      <c:spPr>
        <a:gradFill>
          <a:gsLst>
            <a:gs pos="0">
              <a:srgbClr val="FFF200"/>
            </a:gs>
            <a:gs pos="45000">
              <a:srgbClr val="FF7A00"/>
            </a:gs>
            <a:gs pos="70000">
              <a:srgbClr val="FF0300"/>
            </a:gs>
            <a:gs pos="100000">
              <a:srgbClr val="4D0808"/>
            </a:gs>
          </a:gsLst>
          <a:lin ang="5400000" scaled="0"/>
        </a:gradFill>
      </c:spPr>
    </c:floor>
    <c:side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sideWall>
    <c:back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backWall>
    <c:plotArea>
      <c:layout>
        <c:manualLayout>
          <c:layoutTarget val="inner"/>
          <c:xMode val="edge"/>
          <c:yMode val="edge"/>
          <c:x val="5.2205906048919904E-3"/>
          <c:y val="0.28125884158547981"/>
          <c:w val="0.99089836826331223"/>
          <c:h val="0.62541371947150681"/>
        </c:manualLayout>
      </c:layout>
      <c:bar3DChart>
        <c:barDir val="col"/>
        <c:grouping val="clustered"/>
        <c:varyColors val="0"/>
        <c:ser>
          <c:idx val="0"/>
          <c:order val="0"/>
          <c:tx>
            <c:v>низкий уровень</c:v>
          </c:tx>
          <c:spPr>
            <a:solidFill>
              <a:srgbClr val="FFFF00"/>
            </a:solidFill>
            <a:ln w="38100">
              <a:solidFill>
                <a:srgbClr val="FFC000"/>
              </a:solidFill>
            </a:ln>
            <a:effectLst>
              <a:innerShdw blurRad="63500" dist="50800" dir="18900000">
                <a:prstClr val="black">
                  <a:alpha val="50000"/>
                </a:prstClr>
              </a:innerShdw>
            </a:effectLst>
            <a:scene3d>
              <a:camera prst="orthographicFront"/>
              <a:lightRig rig="threePt" dir="t"/>
            </a:scene3d>
            <a:sp3d prstMaterial="dkEdge"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-2.7700831024930835E-3"/>
                  <c:y val="8.26271186440677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5.2966101694915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справка'!$C$17:$E$22</c:f>
              <c:strCache>
                <c:ptCount val="6"/>
                <c:pt idx="0">
                  <c:v>под. гр. "А" (Н.Г. 11-12 )</c:v>
                </c:pt>
                <c:pt idx="1">
                  <c:v>под. гр. "А"(К.Г.11-12)</c:v>
                </c:pt>
                <c:pt idx="2">
                  <c:v>под. гр. "Б"(Н.Г.11-12)</c:v>
                </c:pt>
                <c:pt idx="3">
                  <c:v>под. гр. "Б" (К.Г.11-12)</c:v>
                </c:pt>
                <c:pt idx="4">
                  <c:v>под. гр. (Н.Г.2011-12)</c:v>
                </c:pt>
                <c:pt idx="5">
                  <c:v>под. гр. (К.Г.2011-12)</c:v>
                </c:pt>
              </c:strCache>
            </c:strRef>
          </c:cat>
          <c:val>
            <c:numRef>
              <c:f>'сводная справка'!$L$17:$L$20</c:f>
              <c:numCache>
                <c:formatCode>0%</c:formatCode>
                <c:ptCount val="4"/>
                <c:pt idx="0">
                  <c:v>0.48530303030303035</c:v>
                </c:pt>
                <c:pt idx="1">
                  <c:v>3.6363636363636376E-2</c:v>
                </c:pt>
                <c:pt idx="2">
                  <c:v>0.5122377622377623</c:v>
                </c:pt>
                <c:pt idx="3">
                  <c:v>0.18398018648018652</c:v>
                </c:pt>
              </c:numCache>
            </c:numRef>
          </c:val>
          <c:shape val="cylinder"/>
        </c:ser>
        <c:ser>
          <c:idx val="1"/>
          <c:order val="1"/>
          <c:tx>
            <c:v>средний уровень</c:v>
          </c:tx>
          <c:spPr>
            <a:solidFill>
              <a:srgbClr val="0070C0"/>
            </a:solidFill>
            <a:ln w="28575">
              <a:solidFill>
                <a:srgbClr val="002060"/>
              </a:solidFill>
            </a:ln>
            <a:scene3d>
              <a:camera prst="orthographicFront"/>
              <a:lightRig rig="threePt" dir="t"/>
            </a:scene3d>
            <a:sp3d prstMaterial="dkEdge">
              <a:bevelT h="0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8.3102493074792907E-3"/>
                  <c:y val="0.101694915254237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01694915254237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9252077562327007E-3"/>
                  <c:y val="7.6271186440677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справка'!$C$17:$E$22</c:f>
              <c:strCache>
                <c:ptCount val="6"/>
                <c:pt idx="0">
                  <c:v>под. гр. "А" (Н.Г. 11-12 )</c:v>
                </c:pt>
                <c:pt idx="1">
                  <c:v>под. гр. "А"(К.Г.11-12)</c:v>
                </c:pt>
                <c:pt idx="2">
                  <c:v>под. гр. "Б"(Н.Г.11-12)</c:v>
                </c:pt>
                <c:pt idx="3">
                  <c:v>под. гр. "Б" (К.Г.11-12)</c:v>
                </c:pt>
                <c:pt idx="4">
                  <c:v>под. гр. (Н.Г.2011-12)</c:v>
                </c:pt>
                <c:pt idx="5">
                  <c:v>под. гр. (К.Г.2011-12)</c:v>
                </c:pt>
              </c:strCache>
            </c:strRef>
          </c:cat>
          <c:val>
            <c:numRef>
              <c:f>'сводная справка'!$J$17:$J$20</c:f>
              <c:numCache>
                <c:formatCode>0%</c:formatCode>
                <c:ptCount val="4"/>
                <c:pt idx="0">
                  <c:v>0.3481818181818182</c:v>
                </c:pt>
                <c:pt idx="1">
                  <c:v>0.62909090909090903</c:v>
                </c:pt>
                <c:pt idx="2">
                  <c:v>0.33041958041958047</c:v>
                </c:pt>
                <c:pt idx="3">
                  <c:v>0.43770849520849525</c:v>
                </c:pt>
              </c:numCache>
            </c:numRef>
          </c:val>
          <c:shape val="cylinder"/>
        </c:ser>
        <c:ser>
          <c:idx val="2"/>
          <c:order val="2"/>
          <c:tx>
            <c:v>высокий уровень</c:v>
          </c:tx>
          <c:spPr>
            <a:solidFill>
              <a:srgbClr val="FF0066"/>
            </a:solidFill>
            <a:ln>
              <a:solidFill>
                <a:srgbClr val="C00000"/>
              </a:solidFill>
            </a:ln>
            <a:scene3d>
              <a:camera prst="orthographicFront"/>
              <a:lightRig rig="threePt" dir="t"/>
            </a:scene3d>
            <a:sp3d prstMaterial="dkEdge">
              <a:bevelT w="82550" h="0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1.1080332409972301E-2"/>
                  <c:y val="5.7203389830508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669E-3"/>
                  <c:y val="0.184322033898305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7700831024930826E-3"/>
                  <c:y val="6.7796610169491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справка'!$C$17:$E$22</c:f>
              <c:strCache>
                <c:ptCount val="6"/>
                <c:pt idx="0">
                  <c:v>под. гр. "А" (Н.Г. 11-12 )</c:v>
                </c:pt>
                <c:pt idx="1">
                  <c:v>под. гр. "А"(К.Г.11-12)</c:v>
                </c:pt>
                <c:pt idx="2">
                  <c:v>под. гр. "Б"(Н.Г.11-12)</c:v>
                </c:pt>
                <c:pt idx="3">
                  <c:v>под. гр. "Б" (К.Г.11-12)</c:v>
                </c:pt>
                <c:pt idx="4">
                  <c:v>под. гр. (Н.Г.2011-12)</c:v>
                </c:pt>
                <c:pt idx="5">
                  <c:v>под. гр. (К.Г.2011-12)</c:v>
                </c:pt>
              </c:strCache>
            </c:strRef>
          </c:cat>
          <c:val>
            <c:numRef>
              <c:f>'сводная справка'!$H$17:$H$20</c:f>
              <c:numCache>
                <c:formatCode>0%</c:formatCode>
                <c:ptCount val="4"/>
                <c:pt idx="0">
                  <c:v>0.1665151515151515</c:v>
                </c:pt>
                <c:pt idx="1">
                  <c:v>0.3345454545454547</c:v>
                </c:pt>
                <c:pt idx="2">
                  <c:v>0.15734265734265737</c:v>
                </c:pt>
                <c:pt idx="3">
                  <c:v>0.37326081326081328</c:v>
                </c:pt>
              </c:numCache>
            </c:numRef>
          </c:val>
          <c:shape val="cylinder"/>
        </c:ser>
        <c:ser>
          <c:idx val="3"/>
          <c:order val="3"/>
          <c:tx>
            <c:v>качество образования</c:v>
          </c:tx>
          <c:spPr>
            <a:scene3d>
              <a:camera prst="orthographicFront"/>
              <a:lightRig rig="threePt" dir="t"/>
            </a:scene3d>
            <a:sp3d prstMaterial="dkEdge">
              <a:bevelT w="120650" h="50800"/>
            </a:sp3d>
          </c:spPr>
          <c:invertIfNegative val="0"/>
          <c:dLbls>
            <c:dLbl>
              <c:idx val="0"/>
              <c:layout>
                <c:manualLayout>
                  <c:x val="1.1080332409972301E-2"/>
                  <c:y val="0.1059322033898307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704E-3"/>
                  <c:y val="0.127118644067796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справка'!$C$17:$E$22</c:f>
              <c:strCache>
                <c:ptCount val="6"/>
                <c:pt idx="0">
                  <c:v>под. гр. "А" (Н.Г. 11-12 )</c:v>
                </c:pt>
                <c:pt idx="1">
                  <c:v>под. гр. "А"(К.Г.11-12)</c:v>
                </c:pt>
                <c:pt idx="2">
                  <c:v>под. гр. "Б"(Н.Г.11-12)</c:v>
                </c:pt>
                <c:pt idx="3">
                  <c:v>под. гр. "Б" (К.Г.11-12)</c:v>
                </c:pt>
                <c:pt idx="4">
                  <c:v>под. гр. (Н.Г.2011-12)</c:v>
                </c:pt>
                <c:pt idx="5">
                  <c:v>под. гр. (К.Г.2011-12)</c:v>
                </c:pt>
              </c:strCache>
            </c:strRef>
          </c:cat>
          <c:val>
            <c:numRef>
              <c:f>'сводная справка'!$O$17:$O$20</c:f>
              <c:numCache>
                <c:formatCode>0%</c:formatCode>
                <c:ptCount val="4"/>
                <c:pt idx="0">
                  <c:v>0.51469696969696965</c:v>
                </c:pt>
                <c:pt idx="1">
                  <c:v>0.96363636363636374</c:v>
                </c:pt>
                <c:pt idx="2">
                  <c:v>0.48776223776223782</c:v>
                </c:pt>
                <c:pt idx="3">
                  <c:v>0.81096930846930859</c:v>
                </c:pt>
              </c:numCache>
            </c:numRef>
          </c:val>
          <c:shape val="cylinder"/>
        </c:ser>
        <c:ser>
          <c:idx val="4"/>
          <c:order val="4"/>
          <c:tx>
            <c:v>динамика развития</c:v>
          </c:tx>
          <c:spPr>
            <a:solidFill>
              <a:srgbClr val="00B050"/>
            </a:solidFill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8.3102493074792647E-3"/>
                  <c:y val="5.7203389830508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справка'!$C$17:$E$22</c:f>
              <c:strCache>
                <c:ptCount val="6"/>
                <c:pt idx="0">
                  <c:v>под. гр. "А" (Н.Г. 11-12 )</c:v>
                </c:pt>
                <c:pt idx="1">
                  <c:v>под. гр. "А"(К.Г.11-12)</c:v>
                </c:pt>
                <c:pt idx="2">
                  <c:v>под. гр. "Б"(Н.Г.11-12)</c:v>
                </c:pt>
                <c:pt idx="3">
                  <c:v>под. гр. "Б" (К.Г.11-12)</c:v>
                </c:pt>
                <c:pt idx="4">
                  <c:v>под. гр. (Н.Г.2011-12)</c:v>
                </c:pt>
                <c:pt idx="5">
                  <c:v>под. гр. (К.Г.2011-12)</c:v>
                </c:pt>
              </c:strCache>
            </c:strRef>
          </c:cat>
          <c:val>
            <c:numRef>
              <c:f>'сводная справка'!$Q$17:$Q$20</c:f>
              <c:numCache>
                <c:formatCode>0%</c:formatCode>
                <c:ptCount val="4"/>
                <c:pt idx="1">
                  <c:v>0.44893939393939408</c:v>
                </c:pt>
                <c:pt idx="3">
                  <c:v>0.32320707070707078</c:v>
                </c:pt>
              </c:numCache>
            </c:numRef>
          </c:val>
          <c:shape val="cylinder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"/>
        <c:gapDepth val="113"/>
        <c:shape val="box"/>
        <c:axId val="44812928"/>
        <c:axId val="44831104"/>
        <c:axId val="0"/>
      </c:bar3DChart>
      <c:catAx>
        <c:axId val="4481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itchFamily="18" charset="0"/>
                <a:ea typeface="Calibri"/>
                <a:cs typeface="Times New Roman" pitchFamily="18" charset="0"/>
              </a:defRPr>
            </a:pPr>
            <a:endParaRPr lang="ru-RU"/>
          </a:p>
        </c:txPr>
        <c:crossAx val="44831104"/>
        <c:crosses val="autoZero"/>
        <c:auto val="1"/>
        <c:lblAlgn val="ctr"/>
        <c:lblOffset val="100"/>
        <c:noMultiLvlLbl val="0"/>
      </c:catAx>
      <c:valAx>
        <c:axId val="4483110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one"/>
        <c:crossAx val="448129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cene3d>
      <a:camera prst="orthographicFront"/>
      <a:lightRig rig="threePt" dir="t"/>
    </a:scene3d>
    <a:sp3d prstMaterial="dkEdge">
      <a:bevelT w="0" prst="relaxedInset"/>
      <a:bevelB w="165100" prst="coolSlan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Освоение раздела "Организация</a:t>
            </a:r>
            <a:r>
              <a:rPr lang="ru-RU" baseline="0"/>
              <a:t> плавания" </a:t>
            </a:r>
            <a:r>
              <a:rPr lang="ru-RU"/>
              <a:t> общеобразовательной программы "Радуга" в группах компенсирующей  направленности для детей 5-7 лет   на конец  2013-2014 учебного года</a:t>
            </a:r>
          </a:p>
        </c:rich>
      </c:tx>
      <c:layout>
        <c:manualLayout>
          <c:xMode val="edge"/>
          <c:yMode val="edge"/>
          <c:x val="0.11689401705673219"/>
          <c:y val="1.4830508474576273E-2"/>
        </c:manualLayout>
      </c:layout>
      <c:overlay val="0"/>
      <c:spPr>
        <a:noFill/>
        <a:ln w="25400">
          <a:noFill/>
        </a:ln>
      </c:spPr>
    </c:title>
    <c:autoTitleDeleted val="0"/>
    <c:view3D>
      <c:rotX val="40"/>
      <c:rotY val="60"/>
      <c:depthPercent val="80"/>
      <c:rAngAx val="1"/>
    </c:view3D>
    <c:floor>
      <c:thickness val="0"/>
      <c:spPr>
        <a:gradFill>
          <a:gsLst>
            <a:gs pos="0">
              <a:srgbClr val="FFF200"/>
            </a:gs>
            <a:gs pos="45000">
              <a:srgbClr val="FF7A00"/>
            </a:gs>
            <a:gs pos="70000">
              <a:srgbClr val="FF0300"/>
            </a:gs>
            <a:gs pos="100000">
              <a:srgbClr val="4D0808"/>
            </a:gs>
          </a:gsLst>
          <a:lin ang="5400000" scaled="0"/>
        </a:gradFill>
      </c:spPr>
    </c:floor>
    <c:side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sideWall>
    <c:back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backWall>
    <c:plotArea>
      <c:layout>
        <c:manualLayout>
          <c:layoutTarget val="inner"/>
          <c:xMode val="edge"/>
          <c:yMode val="edge"/>
          <c:x val="2.7048661853556401E-2"/>
          <c:y val="0.27914019751768332"/>
          <c:w val="0.95937499999999998"/>
          <c:h val="0.61270185506472963"/>
        </c:manualLayout>
      </c:layout>
      <c:bar3DChart>
        <c:barDir val="col"/>
        <c:grouping val="clustered"/>
        <c:varyColors val="0"/>
        <c:ser>
          <c:idx val="0"/>
          <c:order val="0"/>
          <c:tx>
            <c:v>низкий уровень</c:v>
          </c:tx>
          <c:spPr>
            <a:solidFill>
              <a:srgbClr val="FFFF00"/>
            </a:solidFill>
            <a:ln w="38100">
              <a:solidFill>
                <a:srgbClr val="FFC000"/>
              </a:solidFill>
            </a:ln>
            <a:effectLst>
              <a:innerShdw blurRad="63500" dist="50800" dir="18900000">
                <a:prstClr val="black">
                  <a:alpha val="50000"/>
                </a:prstClr>
              </a:inn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-3.7864119444085958E-5"/>
                  <c:y val="1.77735314466444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5.2966101694915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5.5084745762711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7700831024929876E-3"/>
                  <c:y val="5.7203389830508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Н.Г.'!$C$15:$C$17</c:f>
              <c:strCache>
                <c:ptCount val="3"/>
                <c:pt idx="0">
                  <c:v>подготовительная группа "А"</c:v>
                </c:pt>
                <c:pt idx="1">
                  <c:v>подготовительная группа "Б"</c:v>
                </c:pt>
                <c:pt idx="2">
                  <c:v>подготовительные группы</c:v>
                </c:pt>
              </c:strCache>
            </c:strRef>
          </c:cat>
          <c:val>
            <c:numRef>
              <c:f>'сводная  К.Г.'!$J$15:$J$17</c:f>
              <c:numCache>
                <c:formatCode>0%</c:formatCode>
                <c:ptCount val="3"/>
                <c:pt idx="0">
                  <c:v>3.6363636363636376E-2</c:v>
                </c:pt>
                <c:pt idx="1">
                  <c:v>0.18398018648018652</c:v>
                </c:pt>
                <c:pt idx="2">
                  <c:v>0.11017191142191145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spPr>
            <a:solidFill>
              <a:srgbClr val="0070C0"/>
            </a:solidFill>
            <a:ln w="28575">
              <a:solidFill>
                <a:srgbClr val="002060"/>
              </a:solidFill>
            </a:ln>
            <a:scene3d>
              <a:camera prst="orthographicFront"/>
              <a:lightRig rig="threePt" dir="t"/>
            </a:scene3d>
            <a:sp3d prstMaterial="dkEdge">
              <a:bevelT/>
            </a:sp3d>
          </c:spPr>
          <c:invertIfNegative val="0"/>
          <c:dLbls>
            <c:dLbl>
              <c:idx val="0"/>
              <c:layout>
                <c:manualLayout>
                  <c:x val="8.3102493074792977E-3"/>
                  <c:y val="0.101694915254237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315789473684216E-2"/>
                  <c:y val="0.1059322033898307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390581717451602E-2"/>
                  <c:y val="6.14406779661018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613E-3"/>
                  <c:y val="6.144067796610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Н.Г.'!$C$15:$C$17</c:f>
              <c:strCache>
                <c:ptCount val="3"/>
                <c:pt idx="0">
                  <c:v>подготовительная группа "А"</c:v>
                </c:pt>
                <c:pt idx="1">
                  <c:v>подготовительная группа "Б"</c:v>
                </c:pt>
                <c:pt idx="2">
                  <c:v>подготовительные группы</c:v>
                </c:pt>
              </c:strCache>
            </c:strRef>
          </c:cat>
          <c:val>
            <c:numRef>
              <c:f>'сводная  К.Г.'!$H$15:$H$17</c:f>
              <c:numCache>
                <c:formatCode>0%</c:formatCode>
                <c:ptCount val="3"/>
                <c:pt idx="0">
                  <c:v>0.62909090909090903</c:v>
                </c:pt>
                <c:pt idx="1">
                  <c:v>0.43770849520849525</c:v>
                </c:pt>
                <c:pt idx="2">
                  <c:v>0.53339970214970212</c:v>
                </c:pt>
              </c:numCache>
            </c:numRef>
          </c:val>
        </c:ser>
        <c:ser>
          <c:idx val="2"/>
          <c:order val="2"/>
          <c:tx>
            <c:v>высокий уровень</c:v>
          </c:tx>
          <c:spPr>
            <a:solidFill>
              <a:srgbClr val="FF0066"/>
            </a:solidFill>
            <a:ln>
              <a:solidFill>
                <a:srgbClr val="C00000"/>
              </a:solidFill>
            </a:ln>
            <a:scene3d>
              <a:camera prst="orthographicFront"/>
              <a:lightRig rig="threePt" dir="t"/>
            </a:scene3d>
            <a:sp3d prstMaterial="dkEdge">
              <a:bevelT/>
            </a:sp3d>
          </c:spPr>
          <c:invertIfNegative val="0"/>
          <c:dLbls>
            <c:dLbl>
              <c:idx val="0"/>
              <c:layout>
                <c:manualLayout>
                  <c:x val="1.1080332409972301E-2"/>
                  <c:y val="5.72033898305086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687E-3"/>
                  <c:y val="7.4152542372881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102493074792613E-3"/>
                  <c:y val="5.7203389830508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9252077562326E-3"/>
                  <c:y val="5.08474576271188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Н.Г.'!$C$15:$C$17</c:f>
              <c:strCache>
                <c:ptCount val="3"/>
                <c:pt idx="0">
                  <c:v>подготовительная группа "А"</c:v>
                </c:pt>
                <c:pt idx="1">
                  <c:v>подготовительная группа "Б"</c:v>
                </c:pt>
                <c:pt idx="2">
                  <c:v>подготовительные группы</c:v>
                </c:pt>
              </c:strCache>
            </c:strRef>
          </c:cat>
          <c:val>
            <c:numRef>
              <c:f>'сводная  К.Г.'!$F$15:$F$17</c:f>
              <c:numCache>
                <c:formatCode>0%</c:formatCode>
                <c:ptCount val="3"/>
                <c:pt idx="0">
                  <c:v>0.3345454545454547</c:v>
                </c:pt>
                <c:pt idx="1">
                  <c:v>0.37326081326081328</c:v>
                </c:pt>
                <c:pt idx="2">
                  <c:v>0.35390313390313399</c:v>
                </c:pt>
              </c:numCache>
            </c:numRef>
          </c:val>
        </c:ser>
        <c:ser>
          <c:idx val="3"/>
          <c:order val="3"/>
          <c:tx>
            <c:v>качество образования</c:v>
          </c:tx>
          <c:spPr>
            <a:solidFill>
              <a:srgbClr val="CC66FF"/>
            </a:solidFill>
            <a:ln w="38100">
              <a:solidFill>
                <a:srgbClr val="7030A0"/>
              </a:solidFill>
            </a:ln>
          </c:spPr>
          <c:invertIfNegative val="0"/>
          <c:dLbls>
            <c:dLbl>
              <c:idx val="0"/>
              <c:layout>
                <c:manualLayout>
                  <c:x val="1.1080332409972301E-2"/>
                  <c:y val="0.1059322033898307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721E-3"/>
                  <c:y val="0.127118644067796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252077562327015E-3"/>
                  <c:y val="6.77966101694918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1551246537396115E-3"/>
                  <c:y val="5.2966101694915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Н.Г.'!$C$15:$C$17</c:f>
              <c:strCache>
                <c:ptCount val="3"/>
                <c:pt idx="0">
                  <c:v>подготовительная группа "А"</c:v>
                </c:pt>
                <c:pt idx="1">
                  <c:v>подготовительная группа "Б"</c:v>
                </c:pt>
                <c:pt idx="2">
                  <c:v>подготовительные группы</c:v>
                </c:pt>
              </c:strCache>
            </c:strRef>
          </c:cat>
          <c:val>
            <c:numRef>
              <c:f>'сводная  К.Г.'!$M$15:$M$17</c:f>
              <c:numCache>
                <c:formatCode>0%</c:formatCode>
                <c:ptCount val="3"/>
                <c:pt idx="0">
                  <c:v>0.96363636363636374</c:v>
                </c:pt>
                <c:pt idx="1">
                  <c:v>0.81096930846930859</c:v>
                </c:pt>
                <c:pt idx="2">
                  <c:v>0.88730283605283611</c:v>
                </c:pt>
              </c:numCache>
            </c:numRef>
          </c:val>
          <c:shape val="cylinder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45147264"/>
        <c:axId val="45148800"/>
        <c:axId val="0"/>
      </c:bar3DChart>
      <c:catAx>
        <c:axId val="4514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 pitchFamily="18" charset="0"/>
                <a:ea typeface="Calibri"/>
                <a:cs typeface="Times New Roman" pitchFamily="18" charset="0"/>
              </a:defRPr>
            </a:pPr>
            <a:endParaRPr lang="ru-RU"/>
          </a:p>
        </c:txPr>
        <c:crossAx val="45148800"/>
        <c:crosses val="autoZero"/>
        <c:auto val="1"/>
        <c:lblAlgn val="ctr"/>
        <c:lblOffset val="100"/>
        <c:noMultiLvlLbl val="0"/>
      </c:catAx>
      <c:valAx>
        <c:axId val="45148800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one"/>
        <c:crossAx val="451472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cene3d>
      <a:camera prst="orthographicFront"/>
      <a:lightRig rig="threePt" dir="t"/>
    </a:scene3d>
    <a:sp3d>
      <a:bevelT w="0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/>
              <a:t>Освоение раздела "Организация</a:t>
            </a:r>
            <a:r>
              <a:rPr lang="ru-RU" baseline="0"/>
              <a:t> плавания" </a:t>
            </a:r>
            <a:r>
              <a:rPr lang="ru-RU"/>
              <a:t> общеобразовательной программы "Радуга" в группах компенсирующей  направленности для детей 5-7 лет   на начало  2013-2014 учебного года</a:t>
            </a:r>
          </a:p>
        </c:rich>
      </c:tx>
      <c:layout>
        <c:manualLayout>
          <c:xMode val="edge"/>
          <c:yMode val="edge"/>
          <c:x val="0.11689401705673219"/>
          <c:y val="1.4830508474576273E-2"/>
        </c:manualLayout>
      </c:layout>
      <c:overlay val="0"/>
      <c:spPr>
        <a:noFill/>
        <a:ln w="25400">
          <a:noFill/>
        </a:ln>
      </c:spPr>
    </c:title>
    <c:autoTitleDeleted val="0"/>
    <c:view3D>
      <c:rotX val="40"/>
      <c:rotY val="60"/>
      <c:depthPercent val="80"/>
      <c:rAngAx val="1"/>
    </c:view3D>
    <c:floor>
      <c:thickness val="0"/>
      <c:spPr>
        <a:gradFill>
          <a:gsLst>
            <a:gs pos="0">
              <a:srgbClr val="FFF200"/>
            </a:gs>
            <a:gs pos="45000">
              <a:srgbClr val="FF7A00"/>
            </a:gs>
            <a:gs pos="70000">
              <a:srgbClr val="FF0300"/>
            </a:gs>
            <a:gs pos="100000">
              <a:srgbClr val="4D0808"/>
            </a:gs>
          </a:gsLst>
          <a:lin ang="5400000" scaled="0"/>
        </a:gradFill>
      </c:spPr>
    </c:floor>
    <c:side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sideWall>
    <c:back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backWall>
    <c:plotArea>
      <c:layout>
        <c:manualLayout>
          <c:layoutTarget val="inner"/>
          <c:xMode val="edge"/>
          <c:yMode val="edge"/>
          <c:x val="2.7048661853556401E-2"/>
          <c:y val="0.27914019751768332"/>
          <c:w val="0.95937499999999998"/>
          <c:h val="0.61270185506472941"/>
        </c:manualLayout>
      </c:layout>
      <c:bar3DChart>
        <c:barDir val="col"/>
        <c:grouping val="clustered"/>
        <c:varyColors val="0"/>
        <c:ser>
          <c:idx val="0"/>
          <c:order val="0"/>
          <c:tx>
            <c:v>низкий уровень</c:v>
          </c:tx>
          <c:spPr>
            <a:solidFill>
              <a:srgbClr val="FFFF00"/>
            </a:solidFill>
            <a:ln w="38100">
              <a:solidFill>
                <a:srgbClr val="FFC000"/>
              </a:solidFill>
            </a:ln>
            <a:effectLst>
              <a:innerShdw blurRad="63500" dist="50800" dir="18900000">
                <a:prstClr val="black">
                  <a:alpha val="50000"/>
                </a:prstClr>
              </a:inn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Lbls>
            <c:dLbl>
              <c:idx val="0"/>
              <c:layout>
                <c:manualLayout>
                  <c:x val="-2.7700831024930839E-3"/>
                  <c:y val="8.26271186440677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5.2966101694915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5.5084745762711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7700831024929863E-3"/>
                  <c:y val="5.7203389830508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Н.Г.'!$C$15:$C$17</c:f>
              <c:strCache>
                <c:ptCount val="3"/>
                <c:pt idx="0">
                  <c:v>подготовительная группа "А"</c:v>
                </c:pt>
                <c:pt idx="1">
                  <c:v>подготовительная группа "Б"</c:v>
                </c:pt>
                <c:pt idx="2">
                  <c:v>подготовительные группы</c:v>
                </c:pt>
              </c:strCache>
            </c:strRef>
          </c:cat>
          <c:val>
            <c:numRef>
              <c:f>'сводная Н.Г.'!$J$15:$J$17</c:f>
              <c:numCache>
                <c:formatCode>0%</c:formatCode>
                <c:ptCount val="3"/>
                <c:pt idx="0">
                  <c:v>0.48530303030303035</c:v>
                </c:pt>
                <c:pt idx="1">
                  <c:v>0.5122377622377623</c:v>
                </c:pt>
                <c:pt idx="2">
                  <c:v>0.49877039627039632</c:v>
                </c:pt>
              </c:numCache>
            </c:numRef>
          </c:val>
        </c:ser>
        <c:ser>
          <c:idx val="1"/>
          <c:order val="1"/>
          <c:tx>
            <c:v>средний уровень</c:v>
          </c:tx>
          <c:spPr>
            <a:solidFill>
              <a:srgbClr val="0070C0"/>
            </a:solidFill>
            <a:ln w="28575">
              <a:solidFill>
                <a:srgbClr val="002060"/>
              </a:solidFill>
            </a:ln>
            <a:scene3d>
              <a:camera prst="orthographicFront"/>
              <a:lightRig rig="threePt" dir="t"/>
            </a:scene3d>
            <a:sp3d prstMaterial="dkEdge">
              <a:bevelT/>
            </a:sp3d>
          </c:spPr>
          <c:invertIfNegative val="0"/>
          <c:dLbls>
            <c:dLbl>
              <c:idx val="0"/>
              <c:layout>
                <c:manualLayout>
                  <c:x val="8.3102493074792942E-3"/>
                  <c:y val="0.101694915254237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315789473684216E-2"/>
                  <c:y val="0.10593220338983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390581717451595E-2"/>
                  <c:y val="6.14406779661018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595E-3"/>
                  <c:y val="6.1440677966101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Н.Г.'!$C$15:$C$17</c:f>
              <c:strCache>
                <c:ptCount val="3"/>
                <c:pt idx="0">
                  <c:v>подготовительная группа "А"</c:v>
                </c:pt>
                <c:pt idx="1">
                  <c:v>подготовительная группа "Б"</c:v>
                </c:pt>
                <c:pt idx="2">
                  <c:v>подготовительные группы</c:v>
                </c:pt>
              </c:strCache>
            </c:strRef>
          </c:cat>
          <c:val>
            <c:numRef>
              <c:f>'сводная Н.Г.'!$H$15:$H$17</c:f>
              <c:numCache>
                <c:formatCode>0%</c:formatCode>
                <c:ptCount val="3"/>
                <c:pt idx="0">
                  <c:v>0.3481818181818182</c:v>
                </c:pt>
                <c:pt idx="1">
                  <c:v>0.33041958041958047</c:v>
                </c:pt>
                <c:pt idx="2">
                  <c:v>0.33930069930069934</c:v>
                </c:pt>
              </c:numCache>
            </c:numRef>
          </c:val>
        </c:ser>
        <c:ser>
          <c:idx val="2"/>
          <c:order val="2"/>
          <c:tx>
            <c:v>высокий уровень</c:v>
          </c:tx>
          <c:spPr>
            <a:solidFill>
              <a:srgbClr val="FF0066"/>
            </a:solidFill>
            <a:ln>
              <a:solidFill>
                <a:srgbClr val="C00000"/>
              </a:solidFill>
            </a:ln>
            <a:scene3d>
              <a:camera prst="orthographicFront"/>
              <a:lightRig rig="threePt" dir="t"/>
            </a:scene3d>
            <a:sp3d prstMaterial="dkEdge">
              <a:bevelT/>
            </a:sp3d>
          </c:spPr>
          <c:invertIfNegative val="0"/>
          <c:dLbls>
            <c:dLbl>
              <c:idx val="0"/>
              <c:layout>
                <c:manualLayout>
                  <c:x val="1.1080332409972301E-2"/>
                  <c:y val="5.72033898305086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669E-3"/>
                  <c:y val="7.41525423728813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3102493074792595E-3"/>
                  <c:y val="5.7203389830508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9252077562325992E-3"/>
                  <c:y val="5.084745762711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Н.Г.'!$C$15:$C$17</c:f>
              <c:strCache>
                <c:ptCount val="3"/>
                <c:pt idx="0">
                  <c:v>подготовительная группа "А"</c:v>
                </c:pt>
                <c:pt idx="1">
                  <c:v>подготовительная группа "Б"</c:v>
                </c:pt>
                <c:pt idx="2">
                  <c:v>подготовительные группы</c:v>
                </c:pt>
              </c:strCache>
            </c:strRef>
          </c:cat>
          <c:val>
            <c:numRef>
              <c:f>'сводная Н.Г.'!$F$15:$F$17</c:f>
              <c:numCache>
                <c:formatCode>0%</c:formatCode>
                <c:ptCount val="3"/>
                <c:pt idx="0">
                  <c:v>0.1665151515151515</c:v>
                </c:pt>
                <c:pt idx="1">
                  <c:v>0.15734265734265737</c:v>
                </c:pt>
                <c:pt idx="2">
                  <c:v>0.16192890442890445</c:v>
                </c:pt>
              </c:numCache>
            </c:numRef>
          </c:val>
        </c:ser>
        <c:ser>
          <c:idx val="3"/>
          <c:order val="3"/>
          <c:tx>
            <c:v>качество образования</c:v>
          </c:tx>
          <c:spPr>
            <a:solidFill>
              <a:srgbClr val="CC66FF"/>
            </a:solidFill>
            <a:ln w="38100">
              <a:solidFill>
                <a:srgbClr val="7030A0"/>
              </a:solidFill>
            </a:ln>
          </c:spPr>
          <c:invertIfNegative val="0"/>
          <c:dLbls>
            <c:dLbl>
              <c:idx val="0"/>
              <c:layout>
                <c:manualLayout>
                  <c:x val="1.1080332409972301E-2"/>
                  <c:y val="0.105932203389830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401662049861713E-3"/>
                  <c:y val="0.127118644067796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9252077562327007E-3"/>
                  <c:y val="6.7796610169491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1551246537396115E-3"/>
                  <c:y val="5.2966101694915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'сводная Н.Г.'!$C$15:$C$17</c:f>
              <c:strCache>
                <c:ptCount val="3"/>
                <c:pt idx="0">
                  <c:v>подготовительная группа "А"</c:v>
                </c:pt>
                <c:pt idx="1">
                  <c:v>подготовительная группа "Б"</c:v>
                </c:pt>
                <c:pt idx="2">
                  <c:v>подготовительные группы</c:v>
                </c:pt>
              </c:strCache>
            </c:strRef>
          </c:cat>
          <c:val>
            <c:numRef>
              <c:f>'сводная Н.Г.'!$M$15:$M$17</c:f>
              <c:numCache>
                <c:formatCode>0%</c:formatCode>
                <c:ptCount val="3"/>
                <c:pt idx="0">
                  <c:v>0.51469696969696965</c:v>
                </c:pt>
                <c:pt idx="1">
                  <c:v>0.48776223776223782</c:v>
                </c:pt>
                <c:pt idx="2">
                  <c:v>0.50122960372960379</c:v>
                </c:pt>
              </c:numCache>
            </c:numRef>
          </c:val>
          <c:shape val="cylinder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45597440"/>
        <c:axId val="45598976"/>
        <c:axId val="0"/>
      </c:bar3DChart>
      <c:catAx>
        <c:axId val="4559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 pitchFamily="18" charset="0"/>
                <a:ea typeface="Calibri"/>
                <a:cs typeface="Times New Roman" pitchFamily="18" charset="0"/>
              </a:defRPr>
            </a:pPr>
            <a:endParaRPr lang="ru-RU"/>
          </a:p>
        </c:txPr>
        <c:crossAx val="45598976"/>
        <c:crosses val="autoZero"/>
        <c:auto val="1"/>
        <c:lblAlgn val="ctr"/>
        <c:lblOffset val="100"/>
        <c:noMultiLvlLbl val="0"/>
      </c:catAx>
      <c:valAx>
        <c:axId val="45598976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one"/>
        <c:crossAx val="4559744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cene3d>
      <a:camera prst="orthographicFront"/>
      <a:lightRig rig="threePt" dir="t"/>
    </a:scene3d>
    <a:sp3d>
      <a:bevelT w="0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Диаграмма1"/>
  <sheetViews>
    <sheetView tabSelected="1" zoomScale="102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79191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</cdr:x>
      <cdr:y>0.02641</cdr:y>
    </cdr:from>
    <cdr:to>
      <cdr:x>0.86424</cdr:x>
      <cdr:y>0.15515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42923" y="149412"/>
          <a:ext cx="6459688" cy="728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E23"/>
  <sheetViews>
    <sheetView view="pageBreakPreview" zoomScale="75" zoomScaleSheetLayoutView="75" workbookViewId="0">
      <selection activeCell="B2" sqref="B2:R2"/>
    </sheetView>
  </sheetViews>
  <sheetFormatPr defaultRowHeight="12.75" x14ac:dyDescent="0.2"/>
  <cols>
    <col min="1" max="1" width="7" style="10" customWidth="1"/>
    <col min="2" max="2" width="17.140625" customWidth="1"/>
    <col min="3" max="3" width="15.7109375" customWidth="1"/>
    <col min="4" max="4" width="13.5703125" customWidth="1"/>
    <col min="5" max="5" width="8.5703125" customWidth="1"/>
    <col min="6" max="6" width="15.28515625" customWidth="1"/>
    <col min="7" max="7" width="14.140625" customWidth="1"/>
    <col min="8" max="8" width="10" customWidth="1"/>
    <col min="9" max="9" width="9.7109375" style="4" customWidth="1"/>
    <col min="10" max="10" width="10.42578125" style="48" customWidth="1"/>
    <col min="11" max="12" width="10.5703125" customWidth="1"/>
    <col min="13" max="13" width="13.5703125" customWidth="1"/>
    <col min="14" max="14" width="10.28515625" customWidth="1"/>
    <col min="15" max="15" width="12.140625" customWidth="1"/>
    <col min="16" max="16" width="13.140625" customWidth="1"/>
    <col min="17" max="17" width="12.5703125" customWidth="1"/>
    <col min="18" max="18" width="12.7109375" customWidth="1"/>
    <col min="19" max="19" width="12.140625" customWidth="1"/>
    <col min="20" max="20" width="12.42578125" customWidth="1"/>
    <col min="21" max="21" width="11.85546875" customWidth="1"/>
    <col min="22" max="22" width="16.28515625" customWidth="1"/>
  </cols>
  <sheetData>
    <row r="1" spans="1:31" ht="18" customHeight="1" x14ac:dyDescent="0.3">
      <c r="B1" s="187" t="s">
        <v>5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84"/>
      <c r="S1" s="84"/>
      <c r="T1" s="84"/>
      <c r="U1" s="84"/>
      <c r="V1" s="84"/>
    </row>
    <row r="2" spans="1:31" ht="27.75" customHeight="1" x14ac:dyDescent="0.2">
      <c r="B2" s="188" t="s">
        <v>79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83"/>
      <c r="T2" s="83"/>
      <c r="U2" s="83"/>
      <c r="V2" s="83"/>
    </row>
    <row r="3" spans="1:31" ht="27.75" customHeight="1" x14ac:dyDescent="0.2"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83"/>
      <c r="T3" s="83"/>
      <c r="U3" s="83"/>
      <c r="V3" s="83"/>
    </row>
    <row r="4" spans="1:31" ht="18" customHeight="1" x14ac:dyDescent="0.25">
      <c r="A4" s="11"/>
      <c r="B4" s="5" t="s">
        <v>72</v>
      </c>
      <c r="C4" s="38"/>
      <c r="D4" s="189" t="s">
        <v>100</v>
      </c>
      <c r="E4" s="190"/>
      <c r="F4" s="190"/>
      <c r="G4" s="190"/>
      <c r="H4" s="190"/>
      <c r="I4" s="190"/>
      <c r="J4" s="190"/>
      <c r="K4" s="191"/>
      <c r="L4" s="3"/>
    </row>
    <row r="5" spans="1:31" ht="18" customHeight="1" x14ac:dyDescent="0.25">
      <c r="A5" s="11"/>
      <c r="B5" s="6" t="s">
        <v>24</v>
      </c>
      <c r="C5" s="135" t="s">
        <v>89</v>
      </c>
      <c r="D5" s="88"/>
      <c r="E5" s="49"/>
      <c r="F5" s="196"/>
      <c r="G5" s="196"/>
      <c r="H5" s="196"/>
      <c r="I5" s="8"/>
      <c r="J5" s="8"/>
      <c r="K5" s="3"/>
      <c r="L5" s="3"/>
    </row>
    <row r="6" spans="1:31" ht="18" customHeight="1" x14ac:dyDescent="0.25">
      <c r="A6" s="11"/>
      <c r="B6" s="5" t="s">
        <v>20</v>
      </c>
      <c r="C6" s="39"/>
      <c r="D6" s="203" t="s">
        <v>82</v>
      </c>
      <c r="E6" s="204"/>
      <c r="F6" s="204"/>
      <c r="G6" s="204"/>
      <c r="H6" s="204"/>
      <c r="I6" s="204"/>
      <c r="J6" s="204"/>
      <c r="K6" s="205"/>
      <c r="L6" s="60"/>
    </row>
    <row r="7" spans="1:31" ht="18.75" customHeight="1" x14ac:dyDescent="0.3">
      <c r="A7" s="11"/>
      <c r="B7" s="192" t="s">
        <v>21</v>
      </c>
      <c r="C7" s="192"/>
      <c r="D7" s="200">
        <f>AVERAGE(F21,F22)</f>
        <v>50.666666666666671</v>
      </c>
      <c r="E7" s="201"/>
      <c r="F7" s="202"/>
      <c r="G7" s="56"/>
      <c r="H7" s="7"/>
      <c r="I7" s="8"/>
      <c r="J7" s="8"/>
      <c r="K7" s="3"/>
      <c r="L7" s="61"/>
    </row>
    <row r="8" spans="1:31" ht="19.5" customHeight="1" x14ac:dyDescent="0.25">
      <c r="A8" s="11"/>
      <c r="B8" s="41" t="s">
        <v>19</v>
      </c>
      <c r="C8" s="40"/>
      <c r="D8" s="197" t="s">
        <v>73</v>
      </c>
      <c r="E8" s="198"/>
      <c r="F8" s="199"/>
      <c r="G8" s="159"/>
      <c r="H8" s="159"/>
      <c r="I8" s="159"/>
      <c r="J8" s="159"/>
      <c r="K8" s="159"/>
      <c r="L8" s="62"/>
    </row>
    <row r="9" spans="1:31" ht="19.5" customHeight="1" x14ac:dyDescent="0.25">
      <c r="A9" s="11"/>
      <c r="B9" s="192" t="s">
        <v>71</v>
      </c>
      <c r="C9" s="192"/>
      <c r="D9" s="193" t="s">
        <v>90</v>
      </c>
      <c r="E9" s="194"/>
      <c r="F9" s="194"/>
      <c r="G9" s="194"/>
      <c r="H9" s="194"/>
      <c r="I9" s="194"/>
      <c r="J9" s="194"/>
      <c r="K9" s="195"/>
      <c r="L9" s="62"/>
    </row>
    <row r="10" spans="1:31" s="37" customFormat="1" ht="19.5" customHeight="1" x14ac:dyDescent="0.25">
      <c r="A10" s="154"/>
      <c r="B10" s="157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31" ht="25.5" customHeight="1" x14ac:dyDescent="0.2">
      <c r="A11" s="186" t="s">
        <v>99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</row>
    <row r="12" spans="1:31" x14ac:dyDescent="0.2">
      <c r="I12" s="47"/>
      <c r="J12" s="47"/>
    </row>
    <row r="15" spans="1:31" ht="31.5" customHeight="1" x14ac:dyDescent="0.2">
      <c r="A15" s="64"/>
      <c r="B15" s="168" t="s">
        <v>51</v>
      </c>
      <c r="C15" s="170" t="s">
        <v>18</v>
      </c>
      <c r="D15" s="171"/>
      <c r="E15" s="172"/>
      <c r="F15" s="168" t="s">
        <v>61</v>
      </c>
      <c r="G15" s="164" t="s">
        <v>6</v>
      </c>
      <c r="H15" s="164"/>
      <c r="I15" s="164" t="s">
        <v>7</v>
      </c>
      <c r="J15" s="164"/>
      <c r="K15" s="164" t="s">
        <v>8</v>
      </c>
      <c r="L15" s="164"/>
      <c r="M15" s="165" t="s">
        <v>56</v>
      </c>
      <c r="N15" s="166" t="s">
        <v>54</v>
      </c>
      <c r="O15" s="167"/>
      <c r="P15" s="166" t="s">
        <v>55</v>
      </c>
      <c r="Q15" s="167"/>
    </row>
    <row r="16" spans="1:31" ht="16.5" customHeight="1" thickBot="1" x14ac:dyDescent="0.25">
      <c r="A16" s="64"/>
      <c r="B16" s="169"/>
      <c r="C16" s="173"/>
      <c r="D16" s="174"/>
      <c r="E16" s="175"/>
      <c r="F16" s="176"/>
      <c r="G16" s="57" t="s">
        <v>57</v>
      </c>
      <c r="H16" s="58" t="s">
        <v>17</v>
      </c>
      <c r="I16" s="57" t="s">
        <v>57</v>
      </c>
      <c r="J16" s="58" t="s">
        <v>17</v>
      </c>
      <c r="K16" s="57" t="s">
        <v>57</v>
      </c>
      <c r="L16" s="58" t="s">
        <v>17</v>
      </c>
      <c r="M16" s="165"/>
      <c r="N16" s="58" t="s">
        <v>57</v>
      </c>
      <c r="O16" s="45" t="s">
        <v>17</v>
      </c>
      <c r="P16" s="58" t="s">
        <v>57</v>
      </c>
      <c r="Q16" s="58" t="s">
        <v>17</v>
      </c>
    </row>
    <row r="17" spans="1:17" ht="33" customHeight="1" x14ac:dyDescent="0.2">
      <c r="A17" s="80"/>
      <c r="B17" s="183" t="s">
        <v>52</v>
      </c>
      <c r="C17" s="177" t="s">
        <v>63</v>
      </c>
      <c r="D17" s="178"/>
      <c r="E17" s="179"/>
      <c r="F17" s="71">
        <f>'сводная Н.Г.'!D15</f>
        <v>24.666666666666668</v>
      </c>
      <c r="G17" s="71">
        <f>'сводная Н.Г.'!E15</f>
        <v>4.0909090909090908</v>
      </c>
      <c r="H17" s="136">
        <f>'сводная Н.Г.'!F15</f>
        <v>0.1665151515151515</v>
      </c>
      <c r="I17" s="144">
        <f>'сводная Н.Г.'!G15</f>
        <v>8.5909090909090917</v>
      </c>
      <c r="J17" s="136">
        <f>'сводная Н.Г.'!H15</f>
        <v>0.3481818181818182</v>
      </c>
      <c r="K17" s="74">
        <f>'сводная Н.Г.'!I15</f>
        <v>11.954545454545455</v>
      </c>
      <c r="L17" s="136">
        <f>'сводная Н.Г.'!J15</f>
        <v>0.48530303030303035</v>
      </c>
      <c r="M17" s="140">
        <f>'сводная Н.Г.'!K15</f>
        <v>1.6812121212121218</v>
      </c>
      <c r="N17" s="142">
        <f>'сводная Н.Г.'!L15</f>
        <v>12.681818181818183</v>
      </c>
      <c r="O17" s="138">
        <f>'сводная Н.Г.'!M15</f>
        <v>0.51469696969696965</v>
      </c>
      <c r="P17" s="87"/>
      <c r="Q17" s="86"/>
    </row>
    <row r="18" spans="1:17" ht="29.25" customHeight="1" x14ac:dyDescent="0.2">
      <c r="A18" s="80"/>
      <c r="B18" s="184"/>
      <c r="C18" s="180" t="s">
        <v>64</v>
      </c>
      <c r="D18" s="181"/>
      <c r="E18" s="182"/>
      <c r="F18" s="73">
        <f>'сводная  К.Г.'!D15</f>
        <v>25</v>
      </c>
      <c r="G18" s="73">
        <f>'сводная  К.Г.'!E15</f>
        <v>8.3636363636363633</v>
      </c>
      <c r="H18" s="137">
        <f>'сводная  К.Г.'!F15</f>
        <v>0.3345454545454547</v>
      </c>
      <c r="I18" s="145">
        <f>'сводная  К.Г.'!G15</f>
        <v>15.727272727272727</v>
      </c>
      <c r="J18" s="137">
        <f>'сводная  К.Г.'!H15</f>
        <v>0.62909090909090903</v>
      </c>
      <c r="K18" s="75">
        <f>'сводная  К.Г.'!I15</f>
        <v>0.90909090909090906</v>
      </c>
      <c r="L18" s="137">
        <f>'сводная  К.Г.'!J15</f>
        <v>3.6363636363636376E-2</v>
      </c>
      <c r="M18" s="141">
        <f>'сводная  К.Г.'!K15</f>
        <v>2.2981818181818174</v>
      </c>
      <c r="N18" s="143">
        <f>'сводная  К.Г.'!L15</f>
        <v>24.09090909090909</v>
      </c>
      <c r="O18" s="139">
        <f>'сводная  К.Г.'!M15</f>
        <v>0.96363636363636374</v>
      </c>
      <c r="P18" s="147">
        <f>N18-N17</f>
        <v>11.409090909090907</v>
      </c>
      <c r="Q18" s="139">
        <f>O18-O17</f>
        <v>0.44893939393939408</v>
      </c>
    </row>
    <row r="19" spans="1:17" ht="27.75" customHeight="1" x14ac:dyDescent="0.2">
      <c r="A19" s="80"/>
      <c r="B19" s="184"/>
      <c r="C19" s="177" t="s">
        <v>65</v>
      </c>
      <c r="D19" s="178"/>
      <c r="E19" s="179"/>
      <c r="F19" s="71">
        <f>'сводная Н.Г.'!D16</f>
        <v>26</v>
      </c>
      <c r="G19" s="71">
        <f>'сводная Н.Г.'!E16</f>
        <v>4.0909090909090908</v>
      </c>
      <c r="H19" s="136">
        <f>'сводная Н.Г.'!F16</f>
        <v>0.15734265734265737</v>
      </c>
      <c r="I19" s="144">
        <f>'сводная Н.Г.'!G16</f>
        <v>8.5909090909090917</v>
      </c>
      <c r="J19" s="136">
        <f>'сводная Н.Г.'!H16</f>
        <v>0.33041958041958047</v>
      </c>
      <c r="K19" s="74">
        <f>'сводная Н.Г.'!I16</f>
        <v>13.318181818181818</v>
      </c>
      <c r="L19" s="136">
        <f>'сводная Н.Г.'!J16</f>
        <v>0.5122377622377623</v>
      </c>
      <c r="M19" s="140">
        <f>'сводная Н.Г.'!K16</f>
        <v>1.6451048951048952</v>
      </c>
      <c r="N19" s="142">
        <f>'сводная Н.Г.'!L16</f>
        <v>12.681818181818183</v>
      </c>
      <c r="O19" s="138">
        <f>'сводная Н.Г.'!M16</f>
        <v>0.48776223776223782</v>
      </c>
      <c r="P19" s="146"/>
      <c r="Q19" s="150"/>
    </row>
    <row r="20" spans="1:17" ht="30.75" customHeight="1" x14ac:dyDescent="0.2">
      <c r="A20" s="80"/>
      <c r="B20" s="184"/>
      <c r="C20" s="180" t="s">
        <v>66</v>
      </c>
      <c r="D20" s="181"/>
      <c r="E20" s="182"/>
      <c r="F20" s="73">
        <f>'сводная  К.Г.'!D16</f>
        <v>25.666666666666668</v>
      </c>
      <c r="G20" s="73">
        <f>'сводная  К.Г.'!E16</f>
        <v>9.6363636363636367</v>
      </c>
      <c r="H20" s="137">
        <f>'сводная  К.Г.'!F16</f>
        <v>0.37326081326081328</v>
      </c>
      <c r="I20" s="145">
        <f>'сводная  К.Г.'!G16</f>
        <v>11.318181818181818</v>
      </c>
      <c r="J20" s="137">
        <f>'сводная  К.Г.'!H16</f>
        <v>0.43770849520849525</v>
      </c>
      <c r="K20" s="75">
        <f>'сводная  К.Г.'!I16</f>
        <v>4.5454545454545459</v>
      </c>
      <c r="L20" s="137">
        <f>'сводная  К.Г.'!J16</f>
        <v>0.18398018648018652</v>
      </c>
      <c r="M20" s="141">
        <f>'сводная  К.Г.'!K16</f>
        <v>2.177496114996115</v>
      </c>
      <c r="N20" s="143">
        <f>'сводная  К.Г.'!L16</f>
        <v>20.954545454545453</v>
      </c>
      <c r="O20" s="139">
        <f>'сводная  К.Г.'!M16</f>
        <v>0.81096930846930859</v>
      </c>
      <c r="P20" s="147">
        <f>N20-N19</f>
        <v>8.2727272727272698</v>
      </c>
      <c r="Q20" s="139">
        <f>O20-O19</f>
        <v>0.32320707070707078</v>
      </c>
    </row>
    <row r="21" spans="1:17" ht="32.25" customHeight="1" x14ac:dyDescent="0.2">
      <c r="A21" s="80"/>
      <c r="B21" s="184"/>
      <c r="C21" s="177" t="s">
        <v>67</v>
      </c>
      <c r="D21" s="178"/>
      <c r="E21" s="179"/>
      <c r="F21" s="71">
        <f>'сводная Н.Г.'!D17</f>
        <v>50.666666666666671</v>
      </c>
      <c r="G21" s="71">
        <f>'сводная Н.Г.'!E17</f>
        <v>8.1818181818181817</v>
      </c>
      <c r="H21" s="136">
        <f>'сводная Н.Г.'!F17</f>
        <v>0.16192890442890445</v>
      </c>
      <c r="I21" s="144">
        <f>'сводная Н.Г.'!G17</f>
        <v>17.181818181818183</v>
      </c>
      <c r="J21" s="136">
        <f>'сводная Н.Г.'!H17</f>
        <v>0.33930069930069934</v>
      </c>
      <c r="K21" s="74">
        <f>'сводная Н.Г.'!I17</f>
        <v>25.272727272727273</v>
      </c>
      <c r="L21" s="136">
        <f>'сводная Н.Г.'!J17</f>
        <v>0.49877039627039632</v>
      </c>
      <c r="M21" s="140">
        <f>'сводная Н.Г.'!K17</f>
        <v>1.6631585081585085</v>
      </c>
      <c r="N21" s="142">
        <f>'сводная Н.Г.'!L17</f>
        <v>25.363636363636367</v>
      </c>
      <c r="O21" s="138">
        <f>'сводная Н.Г.'!M17</f>
        <v>0.50122960372960379</v>
      </c>
      <c r="P21" s="148"/>
      <c r="Q21" s="150"/>
    </row>
    <row r="22" spans="1:17" ht="32.25" customHeight="1" x14ac:dyDescent="0.2">
      <c r="A22" s="80"/>
      <c r="B22" s="185"/>
      <c r="C22" s="180" t="s">
        <v>68</v>
      </c>
      <c r="D22" s="181"/>
      <c r="E22" s="182"/>
      <c r="F22" s="73">
        <f>'сводная  К.Г.'!D17</f>
        <v>50.666666666666671</v>
      </c>
      <c r="G22" s="73">
        <f>'сводная  К.Г.'!E17</f>
        <v>18</v>
      </c>
      <c r="H22" s="137">
        <f>'сводная  К.Г.'!F17</f>
        <v>0.35390313390313399</v>
      </c>
      <c r="I22" s="145">
        <f>'сводная  К.Г.'!G17</f>
        <v>27.045454545454547</v>
      </c>
      <c r="J22" s="137">
        <f>'сводная  К.Г.'!H17</f>
        <v>0.53339970214970212</v>
      </c>
      <c r="K22" s="75">
        <f>'сводная  К.Г.'!I17</f>
        <v>5.454545454545455</v>
      </c>
      <c r="L22" s="137">
        <f>'сводная  К.Г.'!J17</f>
        <v>0.11017191142191145</v>
      </c>
      <c r="M22" s="141">
        <f>'сводная  К.Г.'!K17</f>
        <v>2.2378389665889662</v>
      </c>
      <c r="N22" s="143">
        <f>'сводная  К.Г.'!L17</f>
        <v>45.045454545454547</v>
      </c>
      <c r="O22" s="139">
        <f>'сводная  К.Г.'!M17</f>
        <v>0.88730283605283611</v>
      </c>
      <c r="P22" s="147">
        <f>N22-N21</f>
        <v>19.68181818181818</v>
      </c>
      <c r="Q22" s="139">
        <f>O22-O21</f>
        <v>0.38607323232323232</v>
      </c>
    </row>
    <row r="23" spans="1:17" x14ac:dyDescent="0.2">
      <c r="P23" s="149"/>
      <c r="Q23" s="151"/>
    </row>
  </sheetData>
  <mergeCells count="27">
    <mergeCell ref="A11:R11"/>
    <mergeCell ref="B1:Q1"/>
    <mergeCell ref="B2:R2"/>
    <mergeCell ref="D4:K4"/>
    <mergeCell ref="B9:C9"/>
    <mergeCell ref="D9:K9"/>
    <mergeCell ref="F5:H5"/>
    <mergeCell ref="B7:C7"/>
    <mergeCell ref="D8:F8"/>
    <mergeCell ref="D7:F7"/>
    <mergeCell ref="D6:K6"/>
    <mergeCell ref="C21:E21"/>
    <mergeCell ref="C22:E22"/>
    <mergeCell ref="B17:B22"/>
    <mergeCell ref="C17:E17"/>
    <mergeCell ref="C18:E18"/>
    <mergeCell ref="C19:E19"/>
    <mergeCell ref="C20:E20"/>
    <mergeCell ref="K15:L15"/>
    <mergeCell ref="M15:M16"/>
    <mergeCell ref="N15:O15"/>
    <mergeCell ref="P15:Q15"/>
    <mergeCell ref="B15:B16"/>
    <mergeCell ref="C15:E16"/>
    <mergeCell ref="F15:F16"/>
    <mergeCell ref="G15:H15"/>
    <mergeCell ref="I15:J15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4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view="pageBreakPreview" zoomScale="60" zoomScaleNormal="75" workbookViewId="0">
      <selection activeCell="O8" sqref="O8"/>
    </sheetView>
  </sheetViews>
  <sheetFormatPr defaultRowHeight="12.75" x14ac:dyDescent="0.2"/>
  <cols>
    <col min="1" max="1" width="5.5703125" style="10" customWidth="1"/>
    <col min="2" max="2" width="17.140625" customWidth="1"/>
    <col min="3" max="3" width="26" customWidth="1"/>
    <col min="4" max="4" width="13.5703125" customWidth="1"/>
    <col min="5" max="5" width="8.5703125" customWidth="1"/>
    <col min="6" max="6" width="12.7109375" customWidth="1"/>
    <col min="7" max="7" width="12.28515625" customWidth="1"/>
    <col min="8" max="8" width="10" customWidth="1"/>
    <col min="9" max="9" width="9.7109375" style="59" customWidth="1"/>
    <col min="10" max="10" width="10.42578125" style="59" customWidth="1"/>
    <col min="11" max="12" width="10.5703125" customWidth="1"/>
    <col min="13" max="13" width="13.5703125" customWidth="1"/>
    <col min="14" max="14" width="11" customWidth="1"/>
    <col min="15" max="15" width="12.140625" customWidth="1"/>
    <col min="16" max="16" width="13.140625" customWidth="1"/>
    <col min="17" max="17" width="12.5703125" customWidth="1"/>
    <col min="18" max="18" width="12.7109375" customWidth="1"/>
    <col min="19" max="19" width="12.140625" customWidth="1"/>
    <col min="20" max="20" width="12.42578125" customWidth="1"/>
    <col min="21" max="21" width="11.85546875" customWidth="1"/>
    <col min="22" max="22" width="16.28515625" customWidth="1"/>
  </cols>
  <sheetData>
    <row r="1" spans="1:22" ht="18" customHeight="1" x14ac:dyDescent="0.3">
      <c r="B1" s="187" t="s">
        <v>5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84"/>
      <c r="S1" s="84"/>
      <c r="T1" s="84"/>
      <c r="U1" s="84"/>
      <c r="V1" s="84"/>
    </row>
    <row r="2" spans="1:22" ht="27.75" customHeight="1" x14ac:dyDescent="0.2">
      <c r="B2" s="188" t="s">
        <v>79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83"/>
      <c r="T2" s="83"/>
      <c r="U2" s="83"/>
      <c r="V2" s="83"/>
    </row>
    <row r="3" spans="1:22" ht="27.75" customHeight="1" x14ac:dyDescent="0.2"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83"/>
      <c r="T3" s="83"/>
      <c r="U3" s="83"/>
      <c r="V3" s="83"/>
    </row>
    <row r="4" spans="1:22" ht="18" customHeight="1" x14ac:dyDescent="0.25">
      <c r="A4" s="11"/>
      <c r="B4" s="5" t="s">
        <v>69</v>
      </c>
      <c r="C4" s="38"/>
      <c r="D4" s="189" t="s">
        <v>97</v>
      </c>
      <c r="E4" s="190"/>
      <c r="F4" s="190"/>
      <c r="G4" s="190"/>
      <c r="H4" s="190"/>
      <c r="I4" s="190"/>
      <c r="J4" s="190"/>
      <c r="K4" s="191"/>
      <c r="L4" s="3"/>
    </row>
    <row r="5" spans="1:22" ht="18" customHeight="1" x14ac:dyDescent="0.25">
      <c r="A5" s="11"/>
      <c r="B5" s="6" t="s">
        <v>24</v>
      </c>
      <c r="C5" s="42" t="s">
        <v>89</v>
      </c>
      <c r="D5" s="88"/>
      <c r="E5" s="49"/>
      <c r="F5" s="196"/>
      <c r="G5" s="196"/>
      <c r="H5" s="196"/>
      <c r="I5" s="8"/>
      <c r="J5" s="8"/>
      <c r="K5" s="3"/>
      <c r="L5" s="3"/>
    </row>
    <row r="6" spans="1:22" ht="18" customHeight="1" x14ac:dyDescent="0.25">
      <c r="A6" s="11"/>
      <c r="B6" s="5" t="s">
        <v>20</v>
      </c>
      <c r="C6" s="39"/>
      <c r="D6" s="203" t="s">
        <v>81</v>
      </c>
      <c r="E6" s="204"/>
      <c r="F6" s="204"/>
      <c r="G6" s="204"/>
      <c r="H6" s="204"/>
      <c r="I6" s="204"/>
      <c r="J6" s="204"/>
      <c r="K6" s="205"/>
      <c r="L6" s="60"/>
    </row>
    <row r="7" spans="1:22" ht="18.75" customHeight="1" x14ac:dyDescent="0.3">
      <c r="A7" s="11"/>
      <c r="B7" s="192" t="s">
        <v>21</v>
      </c>
      <c r="C7" s="192"/>
      <c r="D7" s="200">
        <v>0</v>
      </c>
      <c r="E7" s="201"/>
      <c r="F7" s="202"/>
      <c r="G7" s="56"/>
      <c r="H7" s="7"/>
      <c r="I7" s="8"/>
      <c r="J7" s="8"/>
      <c r="K7" s="3"/>
      <c r="L7" s="61"/>
    </row>
    <row r="8" spans="1:22" ht="19.5" customHeight="1" x14ac:dyDescent="0.25">
      <c r="A8" s="11"/>
      <c r="B8" s="41" t="s">
        <v>19</v>
      </c>
      <c r="C8" s="40"/>
      <c r="D8" s="197" t="s">
        <v>73</v>
      </c>
      <c r="E8" s="198"/>
      <c r="F8" s="199"/>
      <c r="G8" s="159"/>
      <c r="H8" s="159"/>
      <c r="I8" s="159"/>
      <c r="J8" s="159"/>
      <c r="K8" s="159"/>
      <c r="L8" s="62"/>
    </row>
    <row r="9" spans="1:22" ht="19.5" customHeight="1" x14ac:dyDescent="0.25">
      <c r="A9" s="11"/>
      <c r="B9" s="192" t="s">
        <v>71</v>
      </c>
      <c r="C9" s="192"/>
      <c r="D9" s="193" t="s">
        <v>90</v>
      </c>
      <c r="E9" s="194"/>
      <c r="F9" s="194"/>
      <c r="G9" s="194"/>
      <c r="H9" s="194"/>
      <c r="I9" s="194"/>
      <c r="J9" s="194"/>
      <c r="K9" s="195"/>
      <c r="L9" s="62"/>
    </row>
    <row r="10" spans="1:22" s="37" customFormat="1" ht="19.5" customHeight="1" x14ac:dyDescent="0.25">
      <c r="A10" s="154"/>
      <c r="B10" s="155"/>
      <c r="C10" s="155"/>
      <c r="D10" s="156"/>
      <c r="E10" s="156"/>
      <c r="F10" s="156"/>
      <c r="G10" s="156"/>
      <c r="H10" s="156"/>
      <c r="I10" s="156"/>
      <c r="J10" s="156"/>
      <c r="K10" s="156"/>
      <c r="L10" s="40"/>
    </row>
    <row r="11" spans="1:22" ht="25.5" customHeight="1" x14ac:dyDescent="0.2">
      <c r="A11" s="186" t="s">
        <v>91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</row>
    <row r="12" spans="1:22" x14ac:dyDescent="0.2">
      <c r="I12" s="47"/>
      <c r="J12" s="47"/>
    </row>
    <row r="13" spans="1:22" ht="34.5" customHeight="1" x14ac:dyDescent="0.2">
      <c r="A13" s="64"/>
      <c r="B13" s="168" t="s">
        <v>51</v>
      </c>
      <c r="C13" s="206" t="s">
        <v>58</v>
      </c>
      <c r="D13" s="168" t="s">
        <v>61</v>
      </c>
      <c r="E13" s="164" t="s">
        <v>6</v>
      </c>
      <c r="F13" s="164"/>
      <c r="G13" s="164" t="s">
        <v>7</v>
      </c>
      <c r="H13" s="164"/>
      <c r="I13" s="164" t="s">
        <v>8</v>
      </c>
      <c r="J13" s="164"/>
      <c r="K13" s="165" t="s">
        <v>56</v>
      </c>
      <c r="L13" s="166" t="s">
        <v>54</v>
      </c>
      <c r="M13" s="167"/>
      <c r="N13" s="166" t="s">
        <v>74</v>
      </c>
      <c r="O13" s="167"/>
    </row>
    <row r="14" spans="1:22" ht="24.75" customHeight="1" thickBot="1" x14ac:dyDescent="0.25">
      <c r="A14" s="64"/>
      <c r="B14" s="169"/>
      <c r="C14" s="207"/>
      <c r="D14" s="176"/>
      <c r="E14" s="57" t="s">
        <v>57</v>
      </c>
      <c r="F14" s="58" t="s">
        <v>17</v>
      </c>
      <c r="G14" s="57" t="s">
        <v>57</v>
      </c>
      <c r="H14" s="58" t="s">
        <v>17</v>
      </c>
      <c r="I14" s="57" t="s">
        <v>57</v>
      </c>
      <c r="J14" s="58" t="s">
        <v>17</v>
      </c>
      <c r="K14" s="165"/>
      <c r="L14" s="58" t="s">
        <v>57</v>
      </c>
      <c r="M14" s="45" t="s">
        <v>17</v>
      </c>
      <c r="N14" s="158" t="s">
        <v>57</v>
      </c>
      <c r="O14" s="45" t="s">
        <v>17</v>
      </c>
    </row>
    <row r="15" spans="1:22" ht="36.75" customHeight="1" x14ac:dyDescent="0.2">
      <c r="A15" s="80">
        <v>1</v>
      </c>
      <c r="B15" s="183" t="s">
        <v>52</v>
      </c>
      <c r="C15" s="82" t="s">
        <v>59</v>
      </c>
      <c r="D15" s="73">
        <f>'под А (К.Г.11-12)'!B277</f>
        <v>25</v>
      </c>
      <c r="E15" s="66">
        <f>'под А (К.Г.11-12)'!C277</f>
        <v>8.3636363636363633</v>
      </c>
      <c r="F15" s="65">
        <f>'под А (К.Г.11-12)'!C278</f>
        <v>0.3345454545454547</v>
      </c>
      <c r="G15" s="66">
        <f>'под А (К.Г.11-12)'!E277</f>
        <v>15.727272727272727</v>
      </c>
      <c r="H15" s="65">
        <f>'под А (К.Г.11-12)'!E278</f>
        <v>0.62909090909090903</v>
      </c>
      <c r="I15" s="67">
        <f>'под А (К.Г.11-12)'!G277</f>
        <v>0.90909090909090906</v>
      </c>
      <c r="J15" s="65">
        <f>'под А (К.Г.11-12)'!G278</f>
        <v>3.6363636363636376E-2</v>
      </c>
      <c r="K15" s="68">
        <f>'под А (К.Г.11-12)'!I277</f>
        <v>2.2981818181818174</v>
      </c>
      <c r="L15" s="69">
        <f>SUM(E15,G15)</f>
        <v>24.09090909090909</v>
      </c>
      <c r="M15" s="70">
        <f>F15+H15</f>
        <v>0.96363636363636374</v>
      </c>
      <c r="N15" s="69">
        <f>L15-'сводная Н.Г.'!L15</f>
        <v>11.409090909090907</v>
      </c>
      <c r="O15" s="70">
        <f>M15-'сводная Н.Г.'!M15</f>
        <v>0.44893939393939408</v>
      </c>
    </row>
    <row r="16" spans="1:22" ht="40.5" customHeight="1" x14ac:dyDescent="0.2">
      <c r="A16" s="80">
        <v>2</v>
      </c>
      <c r="B16" s="184"/>
      <c r="C16" s="82" t="s">
        <v>60</v>
      </c>
      <c r="D16" s="73">
        <f>'под.Б (К.Г.11-12)'!B277</f>
        <v>25.666666666666668</v>
      </c>
      <c r="E16" s="66">
        <f>'под.Б (К.Г.11-12)'!C277</f>
        <v>9.6363636363636367</v>
      </c>
      <c r="F16" s="65">
        <f>'под.Б (К.Г.11-12)'!C278</f>
        <v>0.37326081326081328</v>
      </c>
      <c r="G16" s="66">
        <f>'под.Б (К.Г.11-12)'!E277</f>
        <v>11.318181818181818</v>
      </c>
      <c r="H16" s="65">
        <f>'под.Б (К.Г.11-12)'!E278</f>
        <v>0.43770849520849525</v>
      </c>
      <c r="I16" s="67">
        <f>'под.Б (К.Г.11-12)'!G277</f>
        <v>4.5454545454545459</v>
      </c>
      <c r="J16" s="65">
        <f>'под.Б (К.Г.11-12)'!G278</f>
        <v>0.18398018648018652</v>
      </c>
      <c r="K16" s="68">
        <f>'под.Б (К.Г.11-12)'!I277</f>
        <v>2.177496114996115</v>
      </c>
      <c r="L16" s="69">
        <f>SUM(E16,G16)</f>
        <v>20.954545454545453</v>
      </c>
      <c r="M16" s="70">
        <f>F16+H16</f>
        <v>0.81096930846930859</v>
      </c>
      <c r="N16" s="69">
        <f>L16-'сводная Н.Г.'!L16</f>
        <v>8.2727272727272698</v>
      </c>
      <c r="O16" s="70">
        <f>M16-'сводная Н.Г.'!M16</f>
        <v>0.32320707070707078</v>
      </c>
    </row>
    <row r="17" spans="1:15" ht="37.5" customHeight="1" x14ac:dyDescent="0.2">
      <c r="A17" s="80">
        <v>3</v>
      </c>
      <c r="B17" s="185"/>
      <c r="C17" s="72" t="s">
        <v>62</v>
      </c>
      <c r="D17" s="75">
        <f>D15+D16</f>
        <v>50.666666666666671</v>
      </c>
      <c r="E17" s="66">
        <f>SUM(E15,E16)</f>
        <v>18</v>
      </c>
      <c r="F17" s="76">
        <f>AVERAGE(F15,F16)</f>
        <v>0.35390313390313399</v>
      </c>
      <c r="G17" s="77">
        <f>SUM(G15,G16)</f>
        <v>27.045454545454547</v>
      </c>
      <c r="H17" s="76">
        <f>AVERAGE(H15,H16)</f>
        <v>0.53339970214970212</v>
      </c>
      <c r="I17" s="67">
        <f>SUM(I15,I16)</f>
        <v>5.454545454545455</v>
      </c>
      <c r="J17" s="76">
        <f>AVERAGE(J15,J16)</f>
        <v>0.11017191142191145</v>
      </c>
      <c r="K17" s="78">
        <f>AVERAGE(K15,K16)</f>
        <v>2.2378389665889662</v>
      </c>
      <c r="L17" s="79">
        <f t="shared" ref="L17" si="0">SUM(E17,G17)</f>
        <v>45.045454545454547</v>
      </c>
      <c r="M17" s="70">
        <f t="shared" ref="M17" si="1">F17+H17</f>
        <v>0.88730283605283611</v>
      </c>
      <c r="N17" s="69">
        <f>L17-'сводная Н.Г.'!L17</f>
        <v>19.68181818181818</v>
      </c>
      <c r="O17" s="70">
        <f>M17-'сводная Н.Г.'!M17</f>
        <v>0.38607323232323232</v>
      </c>
    </row>
    <row r="18" spans="1:15" ht="39.75" customHeight="1" x14ac:dyDescent="0.2">
      <c r="I18" s="81"/>
      <c r="J18"/>
    </row>
    <row r="19" spans="1:15" ht="33" customHeight="1" x14ac:dyDescent="0.2">
      <c r="I19"/>
      <c r="J19"/>
    </row>
    <row r="20" spans="1:15" ht="42.75" customHeight="1" x14ac:dyDescent="0.2">
      <c r="I20"/>
      <c r="J20"/>
    </row>
    <row r="23" spans="1:15" ht="31.5" customHeight="1" x14ac:dyDescent="0.2">
      <c r="I23"/>
      <c r="J23"/>
    </row>
    <row r="24" spans="1:15" x14ac:dyDescent="0.2">
      <c r="I24"/>
      <c r="J24"/>
    </row>
    <row r="25" spans="1:15" ht="48" customHeight="1" x14ac:dyDescent="0.2">
      <c r="I25"/>
      <c r="J25"/>
    </row>
    <row r="26" spans="1:15" ht="39.75" customHeight="1" x14ac:dyDescent="0.2">
      <c r="I26"/>
      <c r="J26"/>
    </row>
    <row r="27" spans="1:15" ht="41.25" customHeight="1" x14ac:dyDescent="0.2">
      <c r="I27"/>
      <c r="J27"/>
    </row>
    <row r="28" spans="1:15" ht="56.25" customHeight="1" x14ac:dyDescent="0.2">
      <c r="I28"/>
      <c r="J28"/>
    </row>
    <row r="29" spans="1:15" ht="53.25" customHeight="1" x14ac:dyDescent="0.2">
      <c r="I29"/>
      <c r="J29"/>
    </row>
  </sheetData>
  <mergeCells count="21">
    <mergeCell ref="B15:B17"/>
    <mergeCell ref="I13:J13"/>
    <mergeCell ref="K13:K14"/>
    <mergeCell ref="B13:B14"/>
    <mergeCell ref="C13:C14"/>
    <mergeCell ref="D13:D14"/>
    <mergeCell ref="B1:Q1"/>
    <mergeCell ref="F5:H5"/>
    <mergeCell ref="B7:C7"/>
    <mergeCell ref="D4:K4"/>
    <mergeCell ref="D8:F8"/>
    <mergeCell ref="D7:F7"/>
    <mergeCell ref="D6:K6"/>
    <mergeCell ref="N13:O13"/>
    <mergeCell ref="A11:R11"/>
    <mergeCell ref="B2:R2"/>
    <mergeCell ref="B9:C9"/>
    <mergeCell ref="D9:K9"/>
    <mergeCell ref="L13:M13"/>
    <mergeCell ref="E13:F13"/>
    <mergeCell ref="G13:H13"/>
  </mergeCells>
  <pageMargins left="0.7" right="0.7" top="0.75" bottom="0.75" header="0.3" footer="0.3"/>
  <pageSetup paperSize="9" scale="56" orientation="landscape" horizontalDpi="300" verticalDpi="300" r:id="rId1"/>
  <colBreaks count="1" manualBreakCount="1">
    <brk id="1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view="pageBreakPreview" zoomScale="60" zoomScaleNormal="75" workbookViewId="0">
      <selection activeCell="P17" sqref="P17"/>
    </sheetView>
  </sheetViews>
  <sheetFormatPr defaultRowHeight="12.75" x14ac:dyDescent="0.2"/>
  <cols>
    <col min="1" max="1" width="4.85546875" style="10" customWidth="1"/>
    <col min="2" max="2" width="17.140625" customWidth="1"/>
    <col min="3" max="3" width="26.42578125" customWidth="1"/>
    <col min="4" max="4" width="13.5703125" customWidth="1"/>
    <col min="5" max="5" width="8.5703125" customWidth="1"/>
    <col min="6" max="6" width="17.42578125" customWidth="1"/>
    <col min="7" max="7" width="14.140625" customWidth="1"/>
    <col min="8" max="8" width="10" customWidth="1"/>
    <col min="9" max="9" width="9.7109375" style="59" customWidth="1"/>
    <col min="10" max="10" width="10.42578125" style="59" customWidth="1"/>
    <col min="11" max="12" width="10.5703125" customWidth="1"/>
    <col min="13" max="13" width="13.5703125" customWidth="1"/>
    <col min="14" max="14" width="10.7109375" customWidth="1"/>
    <col min="15" max="15" width="12.140625" customWidth="1"/>
    <col min="16" max="16" width="13.140625" customWidth="1"/>
    <col min="17" max="17" width="12.5703125" customWidth="1"/>
    <col min="18" max="18" width="12.7109375" customWidth="1"/>
    <col min="19" max="19" width="12.140625" customWidth="1"/>
    <col min="20" max="20" width="12.42578125" customWidth="1"/>
    <col min="21" max="21" width="11.85546875" customWidth="1"/>
    <col min="22" max="22" width="16.28515625" customWidth="1"/>
  </cols>
  <sheetData>
    <row r="1" spans="1:22" ht="18" customHeight="1" x14ac:dyDescent="0.3">
      <c r="B1" s="187" t="s">
        <v>5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84"/>
      <c r="S1" s="84"/>
      <c r="T1" s="84"/>
      <c r="U1" s="84"/>
      <c r="V1" s="84"/>
    </row>
    <row r="2" spans="1:22" ht="27.75" customHeight="1" x14ac:dyDescent="0.2">
      <c r="B2" s="188" t="s">
        <v>79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83"/>
      <c r="T2" s="83"/>
      <c r="U2" s="83"/>
      <c r="V2" s="83"/>
    </row>
    <row r="3" spans="1:22" ht="27.75" customHeight="1" x14ac:dyDescent="0.2"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83"/>
      <c r="T3" s="83"/>
      <c r="U3" s="83"/>
      <c r="V3" s="83"/>
    </row>
    <row r="4" spans="1:22" ht="18" customHeight="1" x14ac:dyDescent="0.25">
      <c r="A4" s="11"/>
      <c r="B4" s="5" t="s">
        <v>72</v>
      </c>
      <c r="C4" s="38"/>
      <c r="D4" s="189" t="s">
        <v>97</v>
      </c>
      <c r="E4" s="190"/>
      <c r="F4" s="190"/>
      <c r="G4" s="190"/>
      <c r="H4" s="190"/>
      <c r="I4" s="190"/>
      <c r="J4" s="190"/>
      <c r="K4" s="191"/>
      <c r="L4" s="3"/>
    </row>
    <row r="5" spans="1:22" ht="18" customHeight="1" x14ac:dyDescent="0.25">
      <c r="A5" s="11"/>
      <c r="B5" s="6" t="s">
        <v>24</v>
      </c>
      <c r="C5" s="135" t="s">
        <v>89</v>
      </c>
      <c r="D5" s="88"/>
      <c r="E5" s="49"/>
      <c r="F5" s="196"/>
      <c r="G5" s="196"/>
      <c r="H5" s="196"/>
      <c r="I5" s="8"/>
      <c r="J5" s="8"/>
      <c r="K5" s="3"/>
      <c r="L5" s="3"/>
    </row>
    <row r="6" spans="1:22" ht="18" customHeight="1" x14ac:dyDescent="0.25">
      <c r="A6" s="11"/>
      <c r="B6" s="5" t="s">
        <v>20</v>
      </c>
      <c r="C6" s="39"/>
      <c r="D6" s="197" t="s">
        <v>80</v>
      </c>
      <c r="E6" s="198"/>
      <c r="F6" s="198"/>
      <c r="G6" s="198"/>
      <c r="H6" s="198"/>
      <c r="I6" s="198"/>
      <c r="J6" s="198"/>
      <c r="K6" s="199"/>
      <c r="L6" s="60"/>
    </row>
    <row r="7" spans="1:22" ht="18.75" customHeight="1" x14ac:dyDescent="0.3">
      <c r="A7" s="11"/>
      <c r="B7" s="192" t="s">
        <v>21</v>
      </c>
      <c r="C7" s="192"/>
      <c r="D7" s="161">
        <f>D17</f>
        <v>50.666666666666671</v>
      </c>
      <c r="E7" s="162"/>
      <c r="F7" s="163"/>
      <c r="G7" s="56"/>
      <c r="H7" s="7"/>
      <c r="I7" s="8"/>
      <c r="J7" s="8"/>
      <c r="K7" s="3"/>
      <c r="L7" s="61"/>
    </row>
    <row r="8" spans="1:22" ht="19.5" customHeight="1" x14ac:dyDescent="0.25">
      <c r="A8" s="11"/>
      <c r="B8" s="41" t="s">
        <v>19</v>
      </c>
      <c r="C8" s="40"/>
      <c r="D8" s="208" t="s">
        <v>73</v>
      </c>
      <c r="E8" s="209"/>
      <c r="F8" s="210"/>
      <c r="G8" s="159"/>
      <c r="H8" s="159"/>
      <c r="I8" s="159"/>
      <c r="J8" s="159"/>
      <c r="K8" s="159"/>
      <c r="L8" s="62"/>
    </row>
    <row r="9" spans="1:22" ht="19.5" customHeight="1" x14ac:dyDescent="0.25">
      <c r="A9" s="11"/>
      <c r="B9" s="192" t="s">
        <v>71</v>
      </c>
      <c r="C9" s="192"/>
      <c r="D9" s="193" t="s">
        <v>90</v>
      </c>
      <c r="E9" s="194"/>
      <c r="F9" s="194"/>
      <c r="G9" s="194"/>
      <c r="H9" s="194"/>
      <c r="I9" s="194"/>
      <c r="J9" s="194"/>
      <c r="K9" s="195"/>
      <c r="L9" s="62"/>
    </row>
    <row r="10" spans="1:22" s="37" customFormat="1" ht="19.5" customHeight="1" x14ac:dyDescent="0.25">
      <c r="A10" s="154"/>
      <c r="B10" s="157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22" ht="25.5" customHeight="1" x14ac:dyDescent="0.2">
      <c r="A11" s="186" t="s">
        <v>98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</row>
    <row r="12" spans="1:22" x14ac:dyDescent="0.2">
      <c r="I12" s="47"/>
      <c r="J12" s="47"/>
    </row>
    <row r="13" spans="1:22" ht="30.75" customHeight="1" x14ac:dyDescent="0.2">
      <c r="A13" s="64"/>
      <c r="B13" s="168" t="s">
        <v>51</v>
      </c>
      <c r="C13" s="206" t="s">
        <v>58</v>
      </c>
      <c r="D13" s="168" t="s">
        <v>61</v>
      </c>
      <c r="E13" s="164" t="s">
        <v>6</v>
      </c>
      <c r="F13" s="164"/>
      <c r="G13" s="164" t="s">
        <v>7</v>
      </c>
      <c r="H13" s="164"/>
      <c r="I13" s="164" t="s">
        <v>8</v>
      </c>
      <c r="J13" s="164"/>
      <c r="K13" s="165" t="s">
        <v>56</v>
      </c>
      <c r="L13" s="166" t="s">
        <v>54</v>
      </c>
      <c r="M13" s="167"/>
    </row>
    <row r="14" spans="1:22" ht="24.75" customHeight="1" thickBot="1" x14ac:dyDescent="0.25">
      <c r="A14" s="64"/>
      <c r="B14" s="169"/>
      <c r="C14" s="207"/>
      <c r="D14" s="176"/>
      <c r="E14" s="57" t="s">
        <v>57</v>
      </c>
      <c r="F14" s="58" t="s">
        <v>17</v>
      </c>
      <c r="G14" s="57" t="s">
        <v>57</v>
      </c>
      <c r="H14" s="58" t="s">
        <v>17</v>
      </c>
      <c r="I14" s="57" t="s">
        <v>57</v>
      </c>
      <c r="J14" s="58" t="s">
        <v>17</v>
      </c>
      <c r="K14" s="165"/>
      <c r="L14" s="58" t="s">
        <v>57</v>
      </c>
      <c r="M14" s="45" t="s">
        <v>17</v>
      </c>
    </row>
    <row r="15" spans="1:22" ht="39.75" customHeight="1" x14ac:dyDescent="0.2">
      <c r="A15" s="80"/>
      <c r="B15" s="183" t="s">
        <v>52</v>
      </c>
      <c r="C15" s="82" t="s">
        <v>59</v>
      </c>
      <c r="D15" s="71">
        <f>'под.А (Н.Г.11-12)'!B277</f>
        <v>24.666666666666668</v>
      </c>
      <c r="E15" s="54">
        <f>'под.А (Н.Г.11-12)'!C277</f>
        <v>4.0909090909090908</v>
      </c>
      <c r="F15" s="50">
        <f>'под.А (Н.Г.11-12)'!C278</f>
        <v>0.1665151515151515</v>
      </c>
      <c r="G15" s="52">
        <f>'под.А (Н.Г.11-12)'!E277</f>
        <v>8.5909090909090917</v>
      </c>
      <c r="H15" s="50">
        <f>'под.А (Н.Г.11-12)'!E278</f>
        <v>0.3481818181818182</v>
      </c>
      <c r="I15" s="53">
        <f>'под.А (Н.Г.11-12)'!G277</f>
        <v>11.954545454545455</v>
      </c>
      <c r="J15" s="50">
        <f>'под.А (Н.Г.11-12)'!G278</f>
        <v>0.48530303030303035</v>
      </c>
      <c r="K15" s="51">
        <f>'под.А (Н.Г.11-12)'!I277</f>
        <v>1.6812121212121218</v>
      </c>
      <c r="L15" s="55">
        <f>SUM(E15,G15)</f>
        <v>12.681818181818183</v>
      </c>
      <c r="M15" s="46">
        <f>F15+H15</f>
        <v>0.51469696969696965</v>
      </c>
    </row>
    <row r="16" spans="1:22" ht="36" customHeight="1" x14ac:dyDescent="0.2">
      <c r="A16" s="80"/>
      <c r="B16" s="184"/>
      <c r="C16" s="82" t="s">
        <v>60</v>
      </c>
      <c r="D16" s="71">
        <f>'под.Б (Н.Г.11-12)'!B277</f>
        <v>26</v>
      </c>
      <c r="E16" s="54">
        <f>'под.Б (Н.Г.11-12)'!C277</f>
        <v>4.0909090909090908</v>
      </c>
      <c r="F16" s="50">
        <f>'под.Б (Н.Г.11-12)'!C278</f>
        <v>0.15734265734265737</v>
      </c>
      <c r="G16" s="52">
        <f>'под.Б (Н.Г.11-12)'!E277</f>
        <v>8.5909090909090917</v>
      </c>
      <c r="H16" s="50">
        <f>'под.Б (Н.Г.11-12)'!E278</f>
        <v>0.33041958041958047</v>
      </c>
      <c r="I16" s="53">
        <f>'под.Б (Н.Г.11-12)'!G277</f>
        <v>13.318181818181818</v>
      </c>
      <c r="J16" s="50">
        <f>'под.Б (Н.Г.11-12)'!G278</f>
        <v>0.5122377622377623</v>
      </c>
      <c r="K16" s="51">
        <f>'под.Б (Н.Г.11-12)'!I277</f>
        <v>1.6451048951048952</v>
      </c>
      <c r="L16" s="55">
        <f>SUM(E16,G16)</f>
        <v>12.681818181818183</v>
      </c>
      <c r="M16" s="46">
        <f>F16+H16</f>
        <v>0.48776223776223782</v>
      </c>
    </row>
    <row r="17" spans="1:13" ht="39" customHeight="1" x14ac:dyDescent="0.2">
      <c r="A17" s="80"/>
      <c r="B17" s="185"/>
      <c r="C17" s="72" t="s">
        <v>62</v>
      </c>
      <c r="D17" s="74">
        <f>SUM(D15,D16)</f>
        <v>50.666666666666671</v>
      </c>
      <c r="E17" s="54">
        <f>SUM(E15,E16)</f>
        <v>8.1818181818181817</v>
      </c>
      <c r="F17" s="85">
        <f>AVERAGE(F15,F16)</f>
        <v>0.16192890442890445</v>
      </c>
      <c r="G17" s="52">
        <f>SUM(G15,G16)</f>
        <v>17.181818181818183</v>
      </c>
      <c r="H17" s="50">
        <f>AVERAGE(H15,H16)</f>
        <v>0.33930069930069934</v>
      </c>
      <c r="I17" s="53">
        <f>SUM(I15,I16)</f>
        <v>25.272727272727273</v>
      </c>
      <c r="J17" s="50">
        <f>AVERAGE(J15,J16)</f>
        <v>0.49877039627039632</v>
      </c>
      <c r="K17" s="51">
        <f>AVERAGE(K15,K16)</f>
        <v>1.6631585081585085</v>
      </c>
      <c r="L17" s="55">
        <f t="shared" ref="L17" si="0">SUM(E17,G17)</f>
        <v>25.363636363636367</v>
      </c>
      <c r="M17" s="46">
        <f t="shared" ref="M17" si="1">F17+H17</f>
        <v>0.50122960372960379</v>
      </c>
    </row>
    <row r="18" spans="1:13" ht="39.75" customHeight="1" x14ac:dyDescent="0.2">
      <c r="I18" s="81"/>
      <c r="J18"/>
    </row>
    <row r="19" spans="1:13" ht="33" customHeight="1" x14ac:dyDescent="0.2">
      <c r="I19" s="81"/>
      <c r="J19"/>
    </row>
    <row r="20" spans="1:13" ht="42.75" customHeight="1" x14ac:dyDescent="0.2"/>
    <row r="23" spans="1:13" ht="31.5" customHeight="1" x14ac:dyDescent="0.2"/>
    <row r="24" spans="1:13" ht="22.5" customHeight="1" x14ac:dyDescent="0.2"/>
    <row r="25" spans="1:13" ht="48" customHeight="1" x14ac:dyDescent="0.2"/>
    <row r="26" spans="1:13" ht="39.75" customHeight="1" x14ac:dyDescent="0.2"/>
    <row r="27" spans="1:13" ht="41.25" customHeight="1" x14ac:dyDescent="0.2"/>
    <row r="28" spans="1:13" ht="56.25" customHeight="1" x14ac:dyDescent="0.2"/>
    <row r="29" spans="1:13" ht="53.25" customHeight="1" x14ac:dyDescent="0.2"/>
    <row r="30" spans="1:13" ht="37.5" customHeight="1" x14ac:dyDescent="0.2"/>
    <row r="31" spans="1:13" ht="37.5" customHeight="1" x14ac:dyDescent="0.2"/>
    <row r="32" spans="1:13" ht="37.5" customHeight="1" x14ac:dyDescent="0.2"/>
    <row r="33" ht="37.5" customHeight="1" x14ac:dyDescent="0.2"/>
  </sheetData>
  <mergeCells count="19">
    <mergeCell ref="B1:Q1"/>
    <mergeCell ref="F5:H5"/>
    <mergeCell ref="B7:C7"/>
    <mergeCell ref="D4:K4"/>
    <mergeCell ref="B15:B17"/>
    <mergeCell ref="B13:B14"/>
    <mergeCell ref="C13:C14"/>
    <mergeCell ref="A11:R11"/>
    <mergeCell ref="B2:R2"/>
    <mergeCell ref="B9:C9"/>
    <mergeCell ref="D9:K9"/>
    <mergeCell ref="L13:M13"/>
    <mergeCell ref="D8:F8"/>
    <mergeCell ref="D6:K6"/>
    <mergeCell ref="D13:D14"/>
    <mergeCell ref="E13:F13"/>
    <mergeCell ref="G13:H13"/>
    <mergeCell ref="I13:J13"/>
    <mergeCell ref="K13:K14"/>
  </mergeCells>
  <pageMargins left="0.7" right="0.7" top="0.75" bottom="0.75" header="0.3" footer="0.3"/>
  <pageSetup paperSize="9" scale="55" orientation="landscape" horizontalDpi="300" verticalDpi="300" r:id="rId1"/>
  <colBreaks count="1" manualBreakCount="1">
    <brk id="19" max="2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U280"/>
  <sheetViews>
    <sheetView view="pageBreakPreview" zoomScale="60" zoomScaleNormal="75" workbookViewId="0">
      <selection activeCell="N8" sqref="N8"/>
    </sheetView>
  </sheetViews>
  <sheetFormatPr defaultRowHeight="18.75" customHeight="1" x14ac:dyDescent="0.2"/>
  <cols>
    <col min="1" max="1" width="6.140625" style="59" customWidth="1"/>
    <col min="2" max="2" width="29.28515625" customWidth="1"/>
    <col min="3" max="3" width="9.28515625" style="59" bestFit="1" customWidth="1"/>
    <col min="4" max="4" width="9.140625" style="59" customWidth="1"/>
    <col min="5" max="5" width="9.28515625" style="59" bestFit="1" customWidth="1"/>
    <col min="6" max="6" width="12.7109375" style="59" customWidth="1"/>
    <col min="7" max="7" width="10.5703125" style="59" customWidth="1"/>
    <col min="8" max="8" width="10" style="59" customWidth="1"/>
    <col min="9" max="9" width="9.140625" style="59" customWidth="1"/>
    <col min="10" max="10" width="12.7109375" style="59" customWidth="1"/>
    <col min="11" max="11" width="10.5703125" style="59" customWidth="1"/>
    <col min="12" max="12" width="8.7109375" style="59" customWidth="1"/>
    <col min="13" max="13" width="8.42578125" style="59" customWidth="1"/>
    <col min="14" max="14" width="13.140625" style="59" customWidth="1"/>
    <col min="15" max="16" width="9.28515625" style="59" customWidth="1"/>
    <col min="17" max="17" width="11.42578125" style="59" customWidth="1"/>
    <col min="18" max="18" width="0.140625" style="59" customWidth="1"/>
    <col min="19" max="19" width="10.28515625" style="59" customWidth="1"/>
    <col min="20" max="20" width="11" customWidth="1"/>
    <col min="21" max="21" width="7" customWidth="1"/>
    <col min="22" max="22" width="6.28515625" customWidth="1"/>
    <col min="23" max="23" width="6" customWidth="1"/>
    <col min="24" max="24" width="9.28515625" bestFit="1" customWidth="1"/>
  </cols>
  <sheetData>
    <row r="1" spans="1:20" ht="18.75" customHeight="1" x14ac:dyDescent="0.3">
      <c r="A1" s="234" t="s">
        <v>25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18.75" customHeight="1" x14ac:dyDescent="0.2">
      <c r="A2" s="235" t="s">
        <v>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</row>
    <row r="3" spans="1:20" ht="18.75" customHeight="1" x14ac:dyDescent="0.2">
      <c r="A3" s="235" t="s">
        <v>53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8.75" customHeight="1" x14ac:dyDescent="0.3">
      <c r="A4" s="234" t="s">
        <v>49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</row>
    <row r="5" spans="1:20" ht="18.75" customHeight="1" x14ac:dyDescent="0.25">
      <c r="A5" s="252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</row>
    <row r="6" spans="1:20" s="89" customFormat="1" ht="18.75" customHeight="1" thickBot="1" x14ac:dyDescent="0.35">
      <c r="A6" s="236" t="s">
        <v>69</v>
      </c>
      <c r="B6" s="236"/>
      <c r="C6" s="237" t="s">
        <v>70</v>
      </c>
      <c r="D6" s="238"/>
      <c r="E6" s="238"/>
      <c r="F6" s="238"/>
      <c r="G6" s="238"/>
      <c r="H6" s="238"/>
      <c r="I6" s="238"/>
      <c r="J6" s="239"/>
      <c r="K6" s="95"/>
      <c r="L6" s="95"/>
      <c r="M6" s="95"/>
      <c r="N6" s="95"/>
      <c r="O6" s="95"/>
    </row>
    <row r="7" spans="1:20" s="89" customFormat="1" ht="18.75" customHeight="1" thickBot="1" x14ac:dyDescent="0.35">
      <c r="A7" s="236" t="s">
        <v>75</v>
      </c>
      <c r="B7" s="284"/>
      <c r="C7" s="285" t="s">
        <v>90</v>
      </c>
      <c r="D7" s="286"/>
      <c r="E7" s="286"/>
      <c r="F7" s="286"/>
      <c r="G7" s="286"/>
      <c r="H7" s="286"/>
      <c r="I7" s="286"/>
      <c r="J7" s="287"/>
      <c r="K7" s="160"/>
      <c r="L7" s="160"/>
      <c r="M7" s="160"/>
      <c r="N7" s="160"/>
      <c r="O7" s="160"/>
      <c r="P7" s="91"/>
      <c r="Q7" s="92"/>
      <c r="R7" s="93"/>
      <c r="S7" s="93"/>
    </row>
    <row r="8" spans="1:20" s="89" customFormat="1" ht="18.75" customHeight="1" x14ac:dyDescent="0.3">
      <c r="A8" s="90" t="s">
        <v>9</v>
      </c>
      <c r="B8" s="96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4"/>
      <c r="Q8" s="92"/>
      <c r="R8" s="93"/>
      <c r="S8" s="93"/>
    </row>
    <row r="9" spans="1:20" ht="18.75" customHeight="1" x14ac:dyDescent="0.2">
      <c r="A9" s="192" t="s">
        <v>50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99"/>
      <c r="Q9" s="2"/>
      <c r="R9" s="2"/>
      <c r="S9" s="2"/>
    </row>
    <row r="10" spans="1:20" ht="18.75" customHeight="1" thickBot="1" x14ac:dyDescent="0.25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/>
      <c r="R10"/>
      <c r="S10"/>
    </row>
    <row r="11" spans="1:20" ht="31.5" customHeight="1" x14ac:dyDescent="0.2">
      <c r="A11" s="240"/>
      <c r="B11" s="242" t="s">
        <v>1</v>
      </c>
      <c r="C11" s="264" t="s">
        <v>31</v>
      </c>
      <c r="D11" s="255"/>
      <c r="E11" s="256"/>
      <c r="F11" s="247" t="s">
        <v>29</v>
      </c>
      <c r="G11" s="254" t="s">
        <v>32</v>
      </c>
      <c r="H11" s="255"/>
      <c r="I11" s="256"/>
      <c r="J11" s="247" t="s">
        <v>29</v>
      </c>
      <c r="K11" s="254" t="s">
        <v>33</v>
      </c>
      <c r="L11" s="255"/>
      <c r="M11" s="256"/>
      <c r="N11" s="247" t="s">
        <v>29</v>
      </c>
      <c r="O11" s="254" t="s">
        <v>34</v>
      </c>
      <c r="P11" s="255"/>
      <c r="Q11" s="255"/>
      <c r="R11" s="256"/>
      <c r="S11" s="247" t="s">
        <v>29</v>
      </c>
      <c r="T11" s="247" t="s">
        <v>10</v>
      </c>
    </row>
    <row r="12" spans="1:20" ht="18.75" customHeight="1" thickBot="1" x14ac:dyDescent="0.25">
      <c r="A12" s="241"/>
      <c r="B12" s="243"/>
      <c r="C12" s="34" t="s">
        <v>2</v>
      </c>
      <c r="D12" s="34" t="s">
        <v>3</v>
      </c>
      <c r="E12" s="35" t="s">
        <v>4</v>
      </c>
      <c r="F12" s="248"/>
      <c r="G12" s="34" t="s">
        <v>2</v>
      </c>
      <c r="H12" s="34" t="s">
        <v>3</v>
      </c>
      <c r="I12" s="35" t="s">
        <v>4</v>
      </c>
      <c r="J12" s="248"/>
      <c r="K12" s="34" t="s">
        <v>2</v>
      </c>
      <c r="L12" s="34" t="s">
        <v>3</v>
      </c>
      <c r="M12" s="35" t="s">
        <v>4</v>
      </c>
      <c r="N12" s="248"/>
      <c r="O12" s="119" t="s">
        <v>2</v>
      </c>
      <c r="P12" s="125" t="s">
        <v>3</v>
      </c>
      <c r="Q12" s="118" t="s">
        <v>4</v>
      </c>
      <c r="R12" s="36" t="s">
        <v>4</v>
      </c>
      <c r="S12" s="248"/>
      <c r="T12" s="248"/>
    </row>
    <row r="13" spans="1:20" ht="18.75" customHeight="1" x14ac:dyDescent="0.2">
      <c r="A13" s="21">
        <v>1</v>
      </c>
      <c r="B13" s="101" t="s">
        <v>1</v>
      </c>
      <c r="C13" s="22">
        <v>3</v>
      </c>
      <c r="D13" s="22"/>
      <c r="E13" s="23"/>
      <c r="F13" s="24">
        <f>AVERAGE(C13:E13)</f>
        <v>3</v>
      </c>
      <c r="G13" s="22"/>
      <c r="H13" s="22">
        <v>2</v>
      </c>
      <c r="I13" s="23"/>
      <c r="J13" s="24">
        <f>AVERAGE(G13:I13)</f>
        <v>2</v>
      </c>
      <c r="K13" s="22">
        <v>3</v>
      </c>
      <c r="L13" s="22"/>
      <c r="M13" s="23"/>
      <c r="N13" s="24">
        <f>AVERAGE(K13:M13)</f>
        <v>3</v>
      </c>
      <c r="O13" s="112">
        <v>3</v>
      </c>
      <c r="P13" s="98"/>
      <c r="Q13" s="108"/>
      <c r="R13" s="25"/>
      <c r="S13" s="24">
        <f>AVERAGE(O13:Q13)</f>
        <v>3</v>
      </c>
      <c r="T13" s="26" t="str">
        <f>IF(SUM(C13:E13,G13:I13,K13:M13,O13:Q13)&gt;0,"+","-")</f>
        <v>+</v>
      </c>
    </row>
    <row r="14" spans="1:20" ht="18.75" customHeight="1" x14ac:dyDescent="0.2">
      <c r="A14" s="21">
        <v>2</v>
      </c>
      <c r="B14" s="101" t="s">
        <v>1</v>
      </c>
      <c r="C14" s="22"/>
      <c r="D14" s="22"/>
      <c r="E14" s="23">
        <v>1</v>
      </c>
      <c r="F14" s="24">
        <f t="shared" ref="F14:F41" si="0">AVERAGE(C14:E14)</f>
        <v>1</v>
      </c>
      <c r="G14" s="22"/>
      <c r="H14" s="22">
        <v>2</v>
      </c>
      <c r="I14" s="23"/>
      <c r="J14" s="24">
        <f t="shared" ref="J14:J41" si="1">AVERAGE(G14:I14)</f>
        <v>2</v>
      </c>
      <c r="K14" s="22">
        <v>3</v>
      </c>
      <c r="L14" s="22"/>
      <c r="M14" s="23"/>
      <c r="N14" s="24">
        <f t="shared" ref="N14:N41" si="2">AVERAGE(K14:M14)</f>
        <v>3</v>
      </c>
      <c r="O14" s="112">
        <v>3</v>
      </c>
      <c r="P14" s="98"/>
      <c r="Q14" s="108"/>
      <c r="R14" s="25"/>
      <c r="S14" s="24">
        <f t="shared" ref="S14:S41" si="3">AVERAGE(O14:Q14)</f>
        <v>3</v>
      </c>
      <c r="T14" s="26" t="str">
        <f t="shared" ref="T14:T41" si="4">IF(SUM(C14:E14,G14:I14,K14:M14,O14:Q14)&gt;0,"+","-")</f>
        <v>+</v>
      </c>
    </row>
    <row r="15" spans="1:20" ht="18.75" customHeight="1" x14ac:dyDescent="0.2">
      <c r="A15" s="21">
        <v>3</v>
      </c>
      <c r="B15" s="101" t="s">
        <v>1</v>
      </c>
      <c r="C15" s="22"/>
      <c r="D15" s="22"/>
      <c r="E15" s="23">
        <v>1</v>
      </c>
      <c r="F15" s="24">
        <f t="shared" si="0"/>
        <v>1</v>
      </c>
      <c r="G15" s="22"/>
      <c r="H15" s="22">
        <v>2</v>
      </c>
      <c r="I15" s="23"/>
      <c r="J15" s="24">
        <f t="shared" si="1"/>
        <v>2</v>
      </c>
      <c r="K15" s="22">
        <v>3</v>
      </c>
      <c r="L15" s="22"/>
      <c r="M15" s="23"/>
      <c r="N15" s="24">
        <f t="shared" si="2"/>
        <v>3</v>
      </c>
      <c r="O15" s="112">
        <v>3</v>
      </c>
      <c r="P15" s="98"/>
      <c r="Q15" s="108"/>
      <c r="R15" s="25"/>
      <c r="S15" s="24">
        <f t="shared" si="3"/>
        <v>3</v>
      </c>
      <c r="T15" s="26" t="str">
        <f t="shared" si="4"/>
        <v>+</v>
      </c>
    </row>
    <row r="16" spans="1:20" ht="18.75" customHeight="1" x14ac:dyDescent="0.2">
      <c r="A16" s="21">
        <v>4</v>
      </c>
      <c r="B16" s="101" t="s">
        <v>1</v>
      </c>
      <c r="C16" s="22"/>
      <c r="D16" s="22">
        <v>2</v>
      </c>
      <c r="E16" s="23"/>
      <c r="F16" s="24">
        <f t="shared" si="0"/>
        <v>2</v>
      </c>
      <c r="G16" s="22"/>
      <c r="H16" s="22">
        <v>2</v>
      </c>
      <c r="I16" s="23"/>
      <c r="J16" s="24">
        <f t="shared" si="1"/>
        <v>2</v>
      </c>
      <c r="K16" s="22">
        <v>3</v>
      </c>
      <c r="L16" s="22"/>
      <c r="M16" s="23"/>
      <c r="N16" s="24">
        <f t="shared" si="2"/>
        <v>3</v>
      </c>
      <c r="O16" s="112">
        <v>3</v>
      </c>
      <c r="P16" s="98"/>
      <c r="Q16" s="108"/>
      <c r="R16" s="25"/>
      <c r="S16" s="24">
        <f t="shared" si="3"/>
        <v>3</v>
      </c>
      <c r="T16" s="26" t="str">
        <f t="shared" si="4"/>
        <v>+</v>
      </c>
    </row>
    <row r="17" spans="1:20" ht="18.75" customHeight="1" x14ac:dyDescent="0.2">
      <c r="A17" s="21">
        <v>5</v>
      </c>
      <c r="B17" s="101" t="s">
        <v>1</v>
      </c>
      <c r="C17" s="22"/>
      <c r="D17" s="22">
        <v>2</v>
      </c>
      <c r="E17" s="23"/>
      <c r="F17" s="24">
        <f t="shared" si="0"/>
        <v>2</v>
      </c>
      <c r="G17" s="22"/>
      <c r="H17" s="22">
        <v>2</v>
      </c>
      <c r="I17" s="23"/>
      <c r="J17" s="24">
        <f t="shared" si="1"/>
        <v>2</v>
      </c>
      <c r="K17" s="22">
        <v>3</v>
      </c>
      <c r="L17" s="22"/>
      <c r="M17" s="23"/>
      <c r="N17" s="24">
        <f t="shared" si="2"/>
        <v>3</v>
      </c>
      <c r="O17" s="112">
        <v>3</v>
      </c>
      <c r="P17" s="98"/>
      <c r="Q17" s="108"/>
      <c r="R17" s="25"/>
      <c r="S17" s="24">
        <f t="shared" si="3"/>
        <v>3</v>
      </c>
      <c r="T17" s="26" t="str">
        <f t="shared" si="4"/>
        <v>+</v>
      </c>
    </row>
    <row r="18" spans="1:20" ht="18.75" customHeight="1" x14ac:dyDescent="0.2">
      <c r="A18" s="21">
        <v>6</v>
      </c>
      <c r="B18" s="101" t="s">
        <v>1</v>
      </c>
      <c r="C18" s="22"/>
      <c r="D18" s="22">
        <v>2</v>
      </c>
      <c r="E18" s="23"/>
      <c r="F18" s="24">
        <f t="shared" si="0"/>
        <v>2</v>
      </c>
      <c r="G18" s="22"/>
      <c r="H18" s="22"/>
      <c r="I18" s="23">
        <v>1</v>
      </c>
      <c r="J18" s="24">
        <f t="shared" si="1"/>
        <v>1</v>
      </c>
      <c r="K18" s="22">
        <v>3</v>
      </c>
      <c r="L18" s="22"/>
      <c r="M18" s="23"/>
      <c r="N18" s="24">
        <f t="shared" si="2"/>
        <v>3</v>
      </c>
      <c r="O18" s="112">
        <v>3</v>
      </c>
      <c r="P18" s="98"/>
      <c r="Q18" s="108"/>
      <c r="R18" s="25"/>
      <c r="S18" s="24">
        <f t="shared" si="3"/>
        <v>3</v>
      </c>
      <c r="T18" s="26" t="str">
        <f t="shared" si="4"/>
        <v>+</v>
      </c>
    </row>
    <row r="19" spans="1:20" ht="18.75" customHeight="1" x14ac:dyDescent="0.2">
      <c r="A19" s="21">
        <v>7</v>
      </c>
      <c r="B19" s="101" t="s">
        <v>1</v>
      </c>
      <c r="C19" s="22"/>
      <c r="D19" s="22">
        <v>2</v>
      </c>
      <c r="E19" s="23"/>
      <c r="F19" s="24">
        <f t="shared" si="0"/>
        <v>2</v>
      </c>
      <c r="G19" s="22"/>
      <c r="H19" s="22"/>
      <c r="I19" s="23">
        <v>1</v>
      </c>
      <c r="J19" s="24">
        <f t="shared" si="1"/>
        <v>1</v>
      </c>
      <c r="K19" s="22"/>
      <c r="L19" s="22"/>
      <c r="M19" s="23">
        <v>1</v>
      </c>
      <c r="N19" s="24">
        <f t="shared" si="2"/>
        <v>1</v>
      </c>
      <c r="O19" s="112">
        <v>3</v>
      </c>
      <c r="P19" s="98"/>
      <c r="Q19" s="108"/>
      <c r="R19" s="25"/>
      <c r="S19" s="24">
        <f t="shared" si="3"/>
        <v>3</v>
      </c>
      <c r="T19" s="26" t="str">
        <f t="shared" si="4"/>
        <v>+</v>
      </c>
    </row>
    <row r="20" spans="1:20" ht="18.75" customHeight="1" x14ac:dyDescent="0.2">
      <c r="A20" s="21">
        <v>8</v>
      </c>
      <c r="B20" s="101" t="s">
        <v>1</v>
      </c>
      <c r="C20" s="22"/>
      <c r="D20" s="22"/>
      <c r="E20" s="23">
        <v>1</v>
      </c>
      <c r="F20" s="24">
        <f t="shared" si="0"/>
        <v>1</v>
      </c>
      <c r="G20" s="22"/>
      <c r="H20" s="22"/>
      <c r="I20" s="23">
        <v>1</v>
      </c>
      <c r="J20" s="24">
        <f t="shared" si="1"/>
        <v>1</v>
      </c>
      <c r="K20" s="22"/>
      <c r="L20" s="22"/>
      <c r="M20" s="23">
        <v>1</v>
      </c>
      <c r="N20" s="24">
        <f t="shared" si="2"/>
        <v>1</v>
      </c>
      <c r="O20" s="112"/>
      <c r="P20" s="98"/>
      <c r="Q20" s="108">
        <v>1</v>
      </c>
      <c r="R20" s="25"/>
      <c r="S20" s="24">
        <f t="shared" si="3"/>
        <v>1</v>
      </c>
      <c r="T20" s="26" t="str">
        <f t="shared" si="4"/>
        <v>+</v>
      </c>
    </row>
    <row r="21" spans="1:20" ht="18.75" customHeight="1" x14ac:dyDescent="0.2">
      <c r="A21" s="21">
        <v>9</v>
      </c>
      <c r="B21" s="101" t="s">
        <v>1</v>
      </c>
      <c r="C21" s="22"/>
      <c r="D21" s="22"/>
      <c r="E21" s="23">
        <v>1</v>
      </c>
      <c r="F21" s="24">
        <f t="shared" si="0"/>
        <v>1</v>
      </c>
      <c r="G21" s="22"/>
      <c r="H21" s="22"/>
      <c r="I21" s="23">
        <v>1</v>
      </c>
      <c r="J21" s="24">
        <f t="shared" si="1"/>
        <v>1</v>
      </c>
      <c r="K21" s="22"/>
      <c r="L21" s="22"/>
      <c r="M21" s="23">
        <v>1</v>
      </c>
      <c r="N21" s="24">
        <f t="shared" si="2"/>
        <v>1</v>
      </c>
      <c r="O21" s="112"/>
      <c r="P21" s="98"/>
      <c r="Q21" s="108">
        <v>1</v>
      </c>
      <c r="R21" s="25"/>
      <c r="S21" s="24">
        <f t="shared" si="3"/>
        <v>1</v>
      </c>
      <c r="T21" s="26" t="str">
        <f t="shared" si="4"/>
        <v>+</v>
      </c>
    </row>
    <row r="22" spans="1:20" ht="18.75" customHeight="1" x14ac:dyDescent="0.2">
      <c r="A22" s="21">
        <v>10</v>
      </c>
      <c r="B22" s="101" t="s">
        <v>1</v>
      </c>
      <c r="C22" s="22"/>
      <c r="D22" s="22"/>
      <c r="E22" s="23">
        <v>1</v>
      </c>
      <c r="F22" s="24">
        <f t="shared" si="0"/>
        <v>1</v>
      </c>
      <c r="G22" s="22"/>
      <c r="H22" s="22"/>
      <c r="I22" s="23">
        <v>1</v>
      </c>
      <c r="J22" s="24">
        <f t="shared" si="1"/>
        <v>1</v>
      </c>
      <c r="K22" s="22"/>
      <c r="L22" s="22"/>
      <c r="M22" s="23">
        <v>1</v>
      </c>
      <c r="N22" s="24">
        <f t="shared" si="2"/>
        <v>1</v>
      </c>
      <c r="O22" s="112"/>
      <c r="P22" s="98"/>
      <c r="Q22" s="108">
        <v>1</v>
      </c>
      <c r="R22" s="25"/>
      <c r="S22" s="24">
        <f t="shared" si="3"/>
        <v>1</v>
      </c>
      <c r="T22" s="26" t="str">
        <f t="shared" si="4"/>
        <v>+</v>
      </c>
    </row>
    <row r="23" spans="1:20" ht="18.75" customHeight="1" x14ac:dyDescent="0.2">
      <c r="A23" s="21">
        <v>11</v>
      </c>
      <c r="B23" s="101" t="s">
        <v>1</v>
      </c>
      <c r="C23" s="22"/>
      <c r="D23" s="22">
        <v>2</v>
      </c>
      <c r="E23" s="23"/>
      <c r="F23" s="24">
        <f t="shared" si="0"/>
        <v>2</v>
      </c>
      <c r="G23" s="22"/>
      <c r="H23" s="22">
        <v>2</v>
      </c>
      <c r="I23" s="23"/>
      <c r="J23" s="24">
        <f t="shared" si="1"/>
        <v>2</v>
      </c>
      <c r="K23" s="22"/>
      <c r="L23" s="22"/>
      <c r="M23" s="23">
        <v>1</v>
      </c>
      <c r="N23" s="24">
        <f t="shared" si="2"/>
        <v>1</v>
      </c>
      <c r="O23" s="112"/>
      <c r="P23" s="98">
        <v>2</v>
      </c>
      <c r="Q23" s="108"/>
      <c r="R23" s="25"/>
      <c r="S23" s="24">
        <f t="shared" si="3"/>
        <v>2</v>
      </c>
      <c r="T23" s="26" t="str">
        <f t="shared" si="4"/>
        <v>+</v>
      </c>
    </row>
    <row r="24" spans="1:20" ht="18.75" customHeight="1" x14ac:dyDescent="0.2">
      <c r="A24" s="21">
        <v>12</v>
      </c>
      <c r="B24" s="101" t="s">
        <v>1</v>
      </c>
      <c r="C24" s="22"/>
      <c r="D24" s="22">
        <v>2</v>
      </c>
      <c r="E24" s="23"/>
      <c r="F24" s="24">
        <f t="shared" si="0"/>
        <v>2</v>
      </c>
      <c r="G24" s="22"/>
      <c r="H24" s="22">
        <v>2</v>
      </c>
      <c r="I24" s="23"/>
      <c r="J24" s="24">
        <f t="shared" si="1"/>
        <v>2</v>
      </c>
      <c r="K24" s="22"/>
      <c r="L24" s="22"/>
      <c r="M24" s="23">
        <v>1</v>
      </c>
      <c r="N24" s="24">
        <f t="shared" si="2"/>
        <v>1</v>
      </c>
      <c r="O24" s="112"/>
      <c r="P24" s="98">
        <v>2</v>
      </c>
      <c r="Q24" s="108"/>
      <c r="R24" s="25"/>
      <c r="S24" s="24">
        <f t="shared" si="3"/>
        <v>2</v>
      </c>
      <c r="T24" s="26" t="str">
        <f t="shared" si="4"/>
        <v>+</v>
      </c>
    </row>
    <row r="25" spans="1:20" ht="18.75" customHeight="1" x14ac:dyDescent="0.2">
      <c r="A25" s="21">
        <v>13</v>
      </c>
      <c r="B25" s="101" t="s">
        <v>1</v>
      </c>
      <c r="C25" s="22"/>
      <c r="D25" s="22">
        <v>2</v>
      </c>
      <c r="E25" s="23"/>
      <c r="F25" s="24">
        <f t="shared" si="0"/>
        <v>2</v>
      </c>
      <c r="G25" s="22"/>
      <c r="H25" s="22">
        <v>2</v>
      </c>
      <c r="I25" s="23"/>
      <c r="J25" s="24">
        <f t="shared" si="1"/>
        <v>2</v>
      </c>
      <c r="K25" s="22"/>
      <c r="L25" s="22"/>
      <c r="M25" s="23">
        <v>1</v>
      </c>
      <c r="N25" s="24">
        <f t="shared" si="2"/>
        <v>1</v>
      </c>
      <c r="O25" s="112"/>
      <c r="P25" s="98">
        <v>2</v>
      </c>
      <c r="Q25" s="108"/>
      <c r="R25" s="25"/>
      <c r="S25" s="24">
        <f t="shared" si="3"/>
        <v>2</v>
      </c>
      <c r="T25" s="26" t="str">
        <f t="shared" si="4"/>
        <v>+</v>
      </c>
    </row>
    <row r="26" spans="1:20" ht="18.75" customHeight="1" x14ac:dyDescent="0.2">
      <c r="A26" s="21">
        <v>14</v>
      </c>
      <c r="B26" s="101" t="s">
        <v>1</v>
      </c>
      <c r="C26" s="22"/>
      <c r="D26" s="22">
        <v>2</v>
      </c>
      <c r="E26" s="23"/>
      <c r="F26" s="24">
        <f t="shared" si="0"/>
        <v>2</v>
      </c>
      <c r="G26" s="22"/>
      <c r="H26" s="22">
        <v>2</v>
      </c>
      <c r="I26" s="23"/>
      <c r="J26" s="24">
        <f t="shared" si="1"/>
        <v>2</v>
      </c>
      <c r="K26" s="22"/>
      <c r="L26" s="22">
        <v>2</v>
      </c>
      <c r="M26" s="23"/>
      <c r="N26" s="24">
        <f t="shared" si="2"/>
        <v>2</v>
      </c>
      <c r="O26" s="112"/>
      <c r="P26" s="98">
        <v>2</v>
      </c>
      <c r="Q26" s="108"/>
      <c r="R26" s="25"/>
      <c r="S26" s="24">
        <f t="shared" si="3"/>
        <v>2</v>
      </c>
      <c r="T26" s="26" t="str">
        <f t="shared" si="4"/>
        <v>+</v>
      </c>
    </row>
    <row r="27" spans="1:20" ht="18.75" customHeight="1" x14ac:dyDescent="0.2">
      <c r="A27" s="21">
        <v>15</v>
      </c>
      <c r="B27" s="101" t="s">
        <v>1</v>
      </c>
      <c r="C27" s="22"/>
      <c r="D27" s="22">
        <v>2</v>
      </c>
      <c r="E27" s="23"/>
      <c r="F27" s="24">
        <f t="shared" si="0"/>
        <v>2</v>
      </c>
      <c r="G27" s="22"/>
      <c r="H27" s="22">
        <v>2</v>
      </c>
      <c r="I27" s="23"/>
      <c r="J27" s="24">
        <f t="shared" si="1"/>
        <v>2</v>
      </c>
      <c r="K27" s="22"/>
      <c r="L27" s="22">
        <v>2</v>
      </c>
      <c r="M27" s="23"/>
      <c r="N27" s="24">
        <f t="shared" si="2"/>
        <v>2</v>
      </c>
      <c r="O27" s="112"/>
      <c r="P27" s="98">
        <v>2</v>
      </c>
      <c r="Q27" s="108"/>
      <c r="R27" s="25"/>
      <c r="S27" s="24">
        <f t="shared" si="3"/>
        <v>2</v>
      </c>
      <c r="T27" s="26" t="str">
        <f t="shared" si="4"/>
        <v>+</v>
      </c>
    </row>
    <row r="28" spans="1:20" ht="18.75" customHeight="1" x14ac:dyDescent="0.2">
      <c r="A28" s="21">
        <v>16</v>
      </c>
      <c r="B28" s="101" t="s">
        <v>1</v>
      </c>
      <c r="C28" s="22"/>
      <c r="D28" s="22">
        <v>2</v>
      </c>
      <c r="E28" s="23"/>
      <c r="F28" s="24">
        <f t="shared" si="0"/>
        <v>2</v>
      </c>
      <c r="G28" s="22"/>
      <c r="H28" s="22">
        <v>2</v>
      </c>
      <c r="I28" s="23"/>
      <c r="J28" s="24">
        <f t="shared" si="1"/>
        <v>2</v>
      </c>
      <c r="K28" s="22"/>
      <c r="L28" s="22">
        <v>2</v>
      </c>
      <c r="M28" s="23"/>
      <c r="N28" s="24">
        <f t="shared" si="2"/>
        <v>2</v>
      </c>
      <c r="O28" s="112"/>
      <c r="P28" s="98">
        <v>2</v>
      </c>
      <c r="Q28" s="108"/>
      <c r="R28" s="25"/>
      <c r="S28" s="24">
        <f t="shared" si="3"/>
        <v>2</v>
      </c>
      <c r="T28" s="26" t="str">
        <f t="shared" si="4"/>
        <v>+</v>
      </c>
    </row>
    <row r="29" spans="1:20" ht="18.75" customHeight="1" x14ac:dyDescent="0.2">
      <c r="A29" s="21">
        <v>17</v>
      </c>
      <c r="B29" s="101" t="s">
        <v>1</v>
      </c>
      <c r="C29" s="22"/>
      <c r="D29" s="22">
        <v>2</v>
      </c>
      <c r="E29" s="23"/>
      <c r="F29" s="24">
        <f t="shared" si="0"/>
        <v>2</v>
      </c>
      <c r="G29" s="22"/>
      <c r="H29" s="22">
        <v>2</v>
      </c>
      <c r="I29" s="23"/>
      <c r="J29" s="24">
        <f t="shared" si="1"/>
        <v>2</v>
      </c>
      <c r="K29" s="22"/>
      <c r="L29" s="22">
        <v>2</v>
      </c>
      <c r="M29" s="23"/>
      <c r="N29" s="24">
        <f t="shared" si="2"/>
        <v>2</v>
      </c>
      <c r="O29" s="112"/>
      <c r="P29" s="98">
        <v>2</v>
      </c>
      <c r="Q29" s="108"/>
      <c r="R29" s="25"/>
      <c r="S29" s="24">
        <f t="shared" si="3"/>
        <v>2</v>
      </c>
      <c r="T29" s="26" t="str">
        <f t="shared" si="4"/>
        <v>+</v>
      </c>
    </row>
    <row r="30" spans="1:20" ht="18.75" customHeight="1" x14ac:dyDescent="0.2">
      <c r="A30" s="21">
        <v>18</v>
      </c>
      <c r="B30" s="101" t="s">
        <v>1</v>
      </c>
      <c r="C30" s="22"/>
      <c r="D30" s="22">
        <v>2</v>
      </c>
      <c r="E30" s="23"/>
      <c r="F30" s="24">
        <f t="shared" si="0"/>
        <v>2</v>
      </c>
      <c r="G30" s="22"/>
      <c r="H30" s="22">
        <v>2</v>
      </c>
      <c r="I30" s="23"/>
      <c r="J30" s="24">
        <f t="shared" si="1"/>
        <v>2</v>
      </c>
      <c r="K30" s="22"/>
      <c r="L30" s="22">
        <v>2</v>
      </c>
      <c r="M30" s="23"/>
      <c r="N30" s="24">
        <f t="shared" si="2"/>
        <v>2</v>
      </c>
      <c r="O30" s="112"/>
      <c r="P30" s="98">
        <v>2</v>
      </c>
      <c r="Q30" s="108"/>
      <c r="R30" s="25"/>
      <c r="S30" s="24">
        <f t="shared" si="3"/>
        <v>2</v>
      </c>
      <c r="T30" s="26" t="str">
        <f t="shared" si="4"/>
        <v>+</v>
      </c>
    </row>
    <row r="31" spans="1:20" ht="18.75" customHeight="1" x14ac:dyDescent="0.2">
      <c r="A31" s="21">
        <v>19</v>
      </c>
      <c r="B31" s="101" t="s">
        <v>1</v>
      </c>
      <c r="C31" s="22"/>
      <c r="D31" s="22">
        <v>2</v>
      </c>
      <c r="E31" s="23"/>
      <c r="F31" s="24">
        <f t="shared" si="0"/>
        <v>2</v>
      </c>
      <c r="G31" s="22"/>
      <c r="H31" s="22">
        <v>2</v>
      </c>
      <c r="I31" s="23"/>
      <c r="J31" s="24">
        <f t="shared" si="1"/>
        <v>2</v>
      </c>
      <c r="K31" s="22"/>
      <c r="L31" s="22">
        <v>2</v>
      </c>
      <c r="M31" s="23"/>
      <c r="N31" s="24">
        <f t="shared" si="2"/>
        <v>2</v>
      </c>
      <c r="O31" s="112"/>
      <c r="P31" s="98">
        <v>2</v>
      </c>
      <c r="Q31" s="108"/>
      <c r="R31" s="25"/>
      <c r="S31" s="24">
        <f t="shared" si="3"/>
        <v>2</v>
      </c>
      <c r="T31" s="26" t="str">
        <f t="shared" si="4"/>
        <v>+</v>
      </c>
    </row>
    <row r="32" spans="1:20" ht="18.75" customHeight="1" x14ac:dyDescent="0.2">
      <c r="A32" s="21">
        <v>20</v>
      </c>
      <c r="B32" s="101" t="s">
        <v>1</v>
      </c>
      <c r="C32" s="22"/>
      <c r="D32" s="22">
        <v>2</v>
      </c>
      <c r="E32" s="23"/>
      <c r="F32" s="24">
        <f t="shared" si="0"/>
        <v>2</v>
      </c>
      <c r="G32" s="22"/>
      <c r="H32" s="22">
        <v>2</v>
      </c>
      <c r="I32" s="23"/>
      <c r="J32" s="24">
        <f t="shared" si="1"/>
        <v>2</v>
      </c>
      <c r="K32" s="22"/>
      <c r="L32" s="22">
        <v>2</v>
      </c>
      <c r="M32" s="23"/>
      <c r="N32" s="24">
        <f t="shared" si="2"/>
        <v>2</v>
      </c>
      <c r="O32" s="112"/>
      <c r="P32" s="98">
        <v>2</v>
      </c>
      <c r="Q32" s="108"/>
      <c r="R32" s="25"/>
      <c r="S32" s="24">
        <f t="shared" si="3"/>
        <v>2</v>
      </c>
      <c r="T32" s="26" t="str">
        <f t="shared" si="4"/>
        <v>+</v>
      </c>
    </row>
    <row r="33" spans="1:20" ht="18.75" customHeight="1" x14ac:dyDescent="0.2">
      <c r="A33" s="21">
        <v>21</v>
      </c>
      <c r="B33" s="101" t="s">
        <v>1</v>
      </c>
      <c r="C33" s="22"/>
      <c r="D33" s="22"/>
      <c r="E33" s="23">
        <v>1</v>
      </c>
      <c r="F33" s="24">
        <f>AVERAGE(C33:E33)</f>
        <v>1</v>
      </c>
      <c r="G33" s="22"/>
      <c r="H33" s="22"/>
      <c r="I33" s="23">
        <v>1</v>
      </c>
      <c r="J33" s="24">
        <f>AVERAGE(G33:I33)</f>
        <v>1</v>
      </c>
      <c r="K33" s="22"/>
      <c r="L33" s="22"/>
      <c r="M33" s="23">
        <v>1</v>
      </c>
      <c r="N33" s="24">
        <f>AVERAGE(K33:M33)</f>
        <v>1</v>
      </c>
      <c r="O33" s="112"/>
      <c r="P33" s="98"/>
      <c r="Q33" s="108">
        <v>1</v>
      </c>
      <c r="R33" s="25"/>
      <c r="S33" s="24">
        <f t="shared" si="3"/>
        <v>1</v>
      </c>
      <c r="T33" s="26" t="str">
        <f t="shared" si="4"/>
        <v>+</v>
      </c>
    </row>
    <row r="34" spans="1:20" ht="18.75" customHeight="1" x14ac:dyDescent="0.2">
      <c r="A34" s="21">
        <v>22</v>
      </c>
      <c r="B34" s="101" t="s">
        <v>1</v>
      </c>
      <c r="C34" s="22"/>
      <c r="D34" s="22"/>
      <c r="E34" s="23">
        <v>1</v>
      </c>
      <c r="F34" s="24">
        <f t="shared" si="0"/>
        <v>1</v>
      </c>
      <c r="G34" s="22"/>
      <c r="H34" s="22"/>
      <c r="I34" s="23">
        <v>1</v>
      </c>
      <c r="J34" s="24">
        <f t="shared" si="1"/>
        <v>1</v>
      </c>
      <c r="K34" s="22"/>
      <c r="L34" s="22"/>
      <c r="M34" s="23">
        <v>1</v>
      </c>
      <c r="N34" s="24">
        <f t="shared" si="2"/>
        <v>1</v>
      </c>
      <c r="O34" s="112"/>
      <c r="P34" s="98"/>
      <c r="Q34" s="108">
        <v>1</v>
      </c>
      <c r="R34" s="25"/>
      <c r="S34" s="24">
        <f t="shared" si="3"/>
        <v>1</v>
      </c>
      <c r="T34" s="26" t="str">
        <f t="shared" si="4"/>
        <v>+</v>
      </c>
    </row>
    <row r="35" spans="1:20" ht="18.75" customHeight="1" x14ac:dyDescent="0.2">
      <c r="A35" s="21">
        <v>23</v>
      </c>
      <c r="B35" s="101" t="s">
        <v>1</v>
      </c>
      <c r="C35" s="22"/>
      <c r="D35" s="22"/>
      <c r="E35" s="23">
        <v>1</v>
      </c>
      <c r="F35" s="24">
        <f t="shared" si="0"/>
        <v>1</v>
      </c>
      <c r="G35" s="22"/>
      <c r="H35" s="22"/>
      <c r="I35" s="23">
        <v>1</v>
      </c>
      <c r="J35" s="24">
        <f t="shared" si="1"/>
        <v>1</v>
      </c>
      <c r="K35" s="22"/>
      <c r="L35" s="22"/>
      <c r="M35" s="23">
        <v>1</v>
      </c>
      <c r="N35" s="24">
        <f t="shared" si="2"/>
        <v>1</v>
      </c>
      <c r="O35" s="112"/>
      <c r="P35" s="98"/>
      <c r="Q35" s="108">
        <v>1</v>
      </c>
      <c r="R35" s="25"/>
      <c r="S35" s="24">
        <f t="shared" si="3"/>
        <v>1</v>
      </c>
      <c r="T35" s="26" t="str">
        <f t="shared" si="4"/>
        <v>+</v>
      </c>
    </row>
    <row r="36" spans="1:20" ht="18.75" customHeight="1" x14ac:dyDescent="0.2">
      <c r="A36" s="21">
        <v>24</v>
      </c>
      <c r="B36" s="101" t="s">
        <v>1</v>
      </c>
      <c r="C36" s="22"/>
      <c r="D36" s="22"/>
      <c r="E36" s="23">
        <v>1</v>
      </c>
      <c r="F36" s="24">
        <f t="shared" si="0"/>
        <v>1</v>
      </c>
      <c r="G36" s="22"/>
      <c r="H36" s="22"/>
      <c r="I36" s="23">
        <v>1</v>
      </c>
      <c r="J36" s="24">
        <f t="shared" si="1"/>
        <v>1</v>
      </c>
      <c r="K36" s="22"/>
      <c r="L36" s="22"/>
      <c r="M36" s="23">
        <v>1</v>
      </c>
      <c r="N36" s="24">
        <f t="shared" si="2"/>
        <v>1</v>
      </c>
      <c r="O36" s="112"/>
      <c r="P36" s="98"/>
      <c r="Q36" s="108">
        <v>1</v>
      </c>
      <c r="R36" s="25"/>
      <c r="S36" s="24">
        <f t="shared" si="3"/>
        <v>1</v>
      </c>
      <c r="T36" s="26" t="str">
        <f t="shared" si="4"/>
        <v>+</v>
      </c>
    </row>
    <row r="37" spans="1:20" ht="18.75" customHeight="1" x14ac:dyDescent="0.2">
      <c r="A37" s="21">
        <v>25</v>
      </c>
      <c r="B37" s="102" t="s">
        <v>1</v>
      </c>
      <c r="C37" s="22"/>
      <c r="D37" s="22"/>
      <c r="E37" s="23">
        <v>1</v>
      </c>
      <c r="F37" s="24">
        <f t="shared" si="0"/>
        <v>1</v>
      </c>
      <c r="G37" s="22"/>
      <c r="H37" s="22"/>
      <c r="I37" s="23">
        <v>1</v>
      </c>
      <c r="J37" s="24">
        <f t="shared" si="1"/>
        <v>1</v>
      </c>
      <c r="K37" s="22"/>
      <c r="L37" s="22"/>
      <c r="M37" s="23">
        <v>1</v>
      </c>
      <c r="N37" s="24">
        <f t="shared" si="2"/>
        <v>1</v>
      </c>
      <c r="O37" s="112"/>
      <c r="P37" s="98"/>
      <c r="Q37" s="108">
        <v>1</v>
      </c>
      <c r="R37" s="25"/>
      <c r="S37" s="24">
        <f t="shared" si="3"/>
        <v>1</v>
      </c>
      <c r="T37" s="26" t="str">
        <f t="shared" si="4"/>
        <v>+</v>
      </c>
    </row>
    <row r="38" spans="1:20" ht="18.75" customHeight="1" x14ac:dyDescent="0.2">
      <c r="A38" s="21">
        <v>26</v>
      </c>
      <c r="B38" s="29"/>
      <c r="C38" s="22"/>
      <c r="D38" s="22"/>
      <c r="E38" s="23">
        <v>0</v>
      </c>
      <c r="F38" s="24">
        <f t="shared" si="0"/>
        <v>0</v>
      </c>
      <c r="G38" s="22"/>
      <c r="H38" s="22"/>
      <c r="I38" s="23">
        <v>0</v>
      </c>
      <c r="J38" s="24">
        <f t="shared" si="1"/>
        <v>0</v>
      </c>
      <c r="K38" s="22"/>
      <c r="L38" s="22"/>
      <c r="M38" s="23">
        <v>0</v>
      </c>
      <c r="N38" s="24">
        <f t="shared" si="2"/>
        <v>0</v>
      </c>
      <c r="O38" s="112"/>
      <c r="P38" s="104"/>
      <c r="Q38" s="108">
        <v>0</v>
      </c>
      <c r="R38" s="25"/>
      <c r="S38" s="24">
        <f t="shared" si="3"/>
        <v>0</v>
      </c>
      <c r="T38" s="26" t="str">
        <f t="shared" si="4"/>
        <v>-</v>
      </c>
    </row>
    <row r="39" spans="1:20" ht="18.75" customHeight="1" x14ac:dyDescent="0.2">
      <c r="A39" s="21">
        <v>27</v>
      </c>
      <c r="B39" s="29"/>
      <c r="C39" s="22"/>
      <c r="D39" s="22"/>
      <c r="E39" s="23">
        <v>0</v>
      </c>
      <c r="F39" s="24">
        <f t="shared" si="0"/>
        <v>0</v>
      </c>
      <c r="G39" s="22"/>
      <c r="H39" s="22"/>
      <c r="I39" s="23">
        <v>0</v>
      </c>
      <c r="J39" s="24">
        <f t="shared" si="1"/>
        <v>0</v>
      </c>
      <c r="K39" s="22"/>
      <c r="L39" s="22"/>
      <c r="M39" s="23">
        <v>0</v>
      </c>
      <c r="N39" s="24">
        <f t="shared" si="2"/>
        <v>0</v>
      </c>
      <c r="O39" s="112"/>
      <c r="P39" s="104"/>
      <c r="Q39" s="108">
        <v>0</v>
      </c>
      <c r="R39" s="25"/>
      <c r="S39" s="24">
        <f t="shared" si="3"/>
        <v>0</v>
      </c>
      <c r="T39" s="26" t="str">
        <f t="shared" si="4"/>
        <v>-</v>
      </c>
    </row>
    <row r="40" spans="1:20" ht="18.75" customHeight="1" x14ac:dyDescent="0.2">
      <c r="A40" s="21">
        <v>28</v>
      </c>
      <c r="B40" s="29"/>
      <c r="C40" s="22"/>
      <c r="D40" s="22"/>
      <c r="E40" s="23">
        <v>0</v>
      </c>
      <c r="F40" s="24">
        <f t="shared" si="0"/>
        <v>0</v>
      </c>
      <c r="G40" s="22"/>
      <c r="H40" s="22"/>
      <c r="I40" s="23">
        <v>0</v>
      </c>
      <c r="J40" s="24">
        <f t="shared" si="1"/>
        <v>0</v>
      </c>
      <c r="K40" s="22"/>
      <c r="L40" s="22"/>
      <c r="M40" s="23">
        <v>0</v>
      </c>
      <c r="N40" s="24">
        <f t="shared" si="2"/>
        <v>0</v>
      </c>
      <c r="O40" s="112"/>
      <c r="P40" s="104"/>
      <c r="Q40" s="108">
        <v>0</v>
      </c>
      <c r="R40" s="25"/>
      <c r="S40" s="24">
        <f t="shared" si="3"/>
        <v>0</v>
      </c>
      <c r="T40" s="26" t="str">
        <f t="shared" si="4"/>
        <v>-</v>
      </c>
    </row>
    <row r="41" spans="1:20" ht="18.75" customHeight="1" thickBot="1" x14ac:dyDescent="0.25">
      <c r="A41" s="21">
        <v>29</v>
      </c>
      <c r="B41" s="29"/>
      <c r="C41" s="22"/>
      <c r="D41" s="22"/>
      <c r="E41" s="23">
        <v>0</v>
      </c>
      <c r="F41" s="24">
        <f t="shared" si="0"/>
        <v>0</v>
      </c>
      <c r="G41" s="22"/>
      <c r="H41" s="22"/>
      <c r="I41" s="23">
        <v>0</v>
      </c>
      <c r="J41" s="24">
        <f t="shared" si="1"/>
        <v>0</v>
      </c>
      <c r="K41" s="22"/>
      <c r="L41" s="22"/>
      <c r="M41" s="23">
        <v>0</v>
      </c>
      <c r="N41" s="24">
        <f t="shared" si="2"/>
        <v>0</v>
      </c>
      <c r="O41" s="113"/>
      <c r="P41" s="114"/>
      <c r="Q41" s="108">
        <v>0</v>
      </c>
      <c r="R41" s="25"/>
      <c r="S41" s="24">
        <f t="shared" si="3"/>
        <v>0</v>
      </c>
      <c r="T41" s="26" t="str">
        <f t="shared" si="4"/>
        <v>-</v>
      </c>
    </row>
    <row r="42" spans="1:20" ht="18.75" customHeight="1" x14ac:dyDescent="0.2">
      <c r="A42" s="217" t="s">
        <v>23</v>
      </c>
      <c r="B42" s="218"/>
      <c r="C42" s="9">
        <f>COUNTIF(C13:C41,3)/T42</f>
        <v>0.04</v>
      </c>
      <c r="D42" s="9">
        <f>COUNTIF(D13:D41,2)/T42</f>
        <v>0.56000000000000005</v>
      </c>
      <c r="E42" s="13">
        <f>COUNTIF(E13:E41,1)/T42</f>
        <v>0.4</v>
      </c>
      <c r="F42" s="219">
        <f>SUMIF(F13:F41,"&gt;0")/T42</f>
        <v>1.64</v>
      </c>
      <c r="G42" s="9">
        <f>COUNTIF(G13:G41,3)/T42</f>
        <v>0</v>
      </c>
      <c r="H42" s="9">
        <f>COUNTIF(H13:H41,2)/T42</f>
        <v>0.6</v>
      </c>
      <c r="I42" s="13">
        <f>COUNTIF(I13:I41,1)/T42</f>
        <v>0.4</v>
      </c>
      <c r="J42" s="219">
        <f>SUMIF(J13:J41,"&gt;0")/T42</f>
        <v>1.6</v>
      </c>
      <c r="K42" s="9">
        <f>COUNTIF(K13:K41,3)/T42</f>
        <v>0.24</v>
      </c>
      <c r="L42" s="9">
        <f>COUNTIF(L13:L41,2)/T42</f>
        <v>0.28000000000000003</v>
      </c>
      <c r="M42" s="13">
        <f>COUNTIF(M13:M41,1)/T42</f>
        <v>0.48</v>
      </c>
      <c r="N42" s="219">
        <f>SUMIF(N13:N41,"&gt;0")/T42</f>
        <v>1.76</v>
      </c>
      <c r="O42" s="9">
        <f>COUNTIF(O13:O41,3)/T42</f>
        <v>0.28000000000000003</v>
      </c>
      <c r="P42" s="9">
        <f>COUNTIF(P13:P41,2)/T42</f>
        <v>0.4</v>
      </c>
      <c r="Q42" s="9">
        <f>COUNTIF(Q13:Q41,1)/T42</f>
        <v>0.32</v>
      </c>
      <c r="R42" s="9">
        <f>COUNTIF(R13:R41,3)/T42</f>
        <v>0</v>
      </c>
      <c r="S42" s="250">
        <f>SUMIF(S13:S41,"&gt;0")/T42</f>
        <v>1.96</v>
      </c>
      <c r="T42" s="221">
        <f>COUNTIF(T13:T41,"+")</f>
        <v>25</v>
      </c>
    </row>
    <row r="43" spans="1:20" ht="18.75" customHeight="1" thickBot="1" x14ac:dyDescent="0.25">
      <c r="A43" s="227" t="s">
        <v>22</v>
      </c>
      <c r="B43" s="228"/>
      <c r="C43" s="15">
        <f>COUNTIF(C13:C41,"3")</f>
        <v>1</v>
      </c>
      <c r="D43" s="15">
        <f>COUNTIF(D13:D41,"2")</f>
        <v>14</v>
      </c>
      <c r="E43" s="16">
        <f>COUNTIF(E13:E41,"1")</f>
        <v>10</v>
      </c>
      <c r="F43" s="220"/>
      <c r="G43" s="15">
        <f>COUNTIF(G13:G41,"3")</f>
        <v>0</v>
      </c>
      <c r="H43" s="15">
        <f>COUNTIF(H13:H41,"2")</f>
        <v>15</v>
      </c>
      <c r="I43" s="16">
        <f>COUNTIF(I13:I41,"1")</f>
        <v>10</v>
      </c>
      <c r="J43" s="220"/>
      <c r="K43" s="15">
        <f>COUNTIF(K13:K41,"3")</f>
        <v>6</v>
      </c>
      <c r="L43" s="15">
        <f>COUNTIF(L13:L41,"2")</f>
        <v>7</v>
      </c>
      <c r="M43" s="16">
        <f>COUNTIF(M13:M41,"1")</f>
        <v>12</v>
      </c>
      <c r="N43" s="220"/>
      <c r="O43" s="15">
        <f>COUNTIF(O13:O41,"3")</f>
        <v>7</v>
      </c>
      <c r="P43" s="15">
        <f>COUNTIF(P13:P41,"2")</f>
        <v>10</v>
      </c>
      <c r="Q43" s="15">
        <f>COUNTIF(Q13:Q41,"1")</f>
        <v>8</v>
      </c>
      <c r="R43" s="15">
        <f>COUNTIF(R13:R41,"3")</f>
        <v>0</v>
      </c>
      <c r="S43" s="251"/>
      <c r="T43" s="222"/>
    </row>
    <row r="44" spans="1:20" ht="18.75" customHeight="1" x14ac:dyDescent="0.2">
      <c r="A44" s="19"/>
      <c r="B44" s="19"/>
      <c r="C44" s="20"/>
      <c r="D44" s="20"/>
      <c r="E44" s="20"/>
      <c r="F44" s="12"/>
      <c r="G44" s="20"/>
      <c r="H44" s="20"/>
      <c r="I44" s="20"/>
      <c r="J44" s="12"/>
      <c r="K44" s="20"/>
      <c r="L44" s="20"/>
      <c r="M44" s="20"/>
      <c r="N44" s="12"/>
      <c r="O44" s="20"/>
      <c r="P44" s="20"/>
      <c r="Q44"/>
      <c r="R44"/>
      <c r="S44"/>
    </row>
    <row r="45" spans="1:20" ht="18.75" customHeight="1" x14ac:dyDescent="0.2">
      <c r="A45" s="19"/>
      <c r="B45" s="19"/>
      <c r="C45" s="20"/>
      <c r="D45" s="20"/>
      <c r="E45" s="20"/>
      <c r="F45" s="12"/>
      <c r="G45" s="20"/>
      <c r="H45" s="20"/>
      <c r="I45" s="20"/>
      <c r="J45" s="12"/>
      <c r="K45" s="20"/>
      <c r="L45" s="20"/>
      <c r="M45" s="20"/>
      <c r="N45" s="12"/>
      <c r="O45" s="20"/>
      <c r="P45" s="20"/>
      <c r="Q45"/>
      <c r="R45"/>
      <c r="S45"/>
    </row>
    <row r="46" spans="1:20" ht="18.75" customHeight="1" x14ac:dyDescent="0.2">
      <c r="A46" s="19"/>
      <c r="B46" s="19"/>
      <c r="C46" s="20"/>
      <c r="D46" s="20"/>
      <c r="E46" s="20"/>
      <c r="F46" s="12"/>
      <c r="G46" s="20"/>
      <c r="H46" s="20"/>
      <c r="I46" s="20"/>
      <c r="J46" s="12"/>
      <c r="K46" s="20"/>
      <c r="L46" s="20"/>
      <c r="M46" s="20"/>
      <c r="N46" s="12"/>
      <c r="O46" s="20"/>
      <c r="P46" s="20"/>
      <c r="Q46"/>
      <c r="R46"/>
      <c r="S46"/>
    </row>
    <row r="47" spans="1:20" ht="18.75" customHeight="1" x14ac:dyDescent="0.3">
      <c r="A47" s="234" t="s">
        <v>26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</row>
    <row r="48" spans="1:20" ht="18.75" customHeight="1" x14ac:dyDescent="0.2">
      <c r="A48" s="235" t="s">
        <v>0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</row>
    <row r="49" spans="1:20" ht="18.75" customHeight="1" x14ac:dyDescent="0.2">
      <c r="A49" s="235" t="s">
        <v>53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</row>
    <row r="50" spans="1:20" ht="18.75" customHeight="1" x14ac:dyDescent="0.3">
      <c r="A50" s="234" t="s">
        <v>49</v>
      </c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</row>
    <row r="51" spans="1:20" ht="18.75" customHeight="1" x14ac:dyDescent="0.2">
      <c r="A51" s="19"/>
      <c r="B51" s="19"/>
      <c r="C51" s="20"/>
      <c r="D51" s="20"/>
      <c r="E51" s="20"/>
      <c r="F51" s="12"/>
      <c r="G51" s="20"/>
      <c r="H51" s="20"/>
      <c r="I51" s="20"/>
      <c r="J51" s="12"/>
      <c r="K51" s="20"/>
      <c r="L51" s="20"/>
      <c r="M51" s="20"/>
      <c r="N51" s="12"/>
      <c r="O51" s="20"/>
      <c r="P51" s="20"/>
      <c r="Q51"/>
      <c r="R51"/>
      <c r="S51"/>
    </row>
    <row r="52" spans="1:20" s="89" customFormat="1" ht="18.75" customHeight="1" thickBot="1" x14ac:dyDescent="0.35">
      <c r="A52" s="236" t="s">
        <v>69</v>
      </c>
      <c r="B52" s="236"/>
      <c r="C52" s="237" t="s">
        <v>70</v>
      </c>
      <c r="D52" s="238"/>
      <c r="E52" s="238"/>
      <c r="F52" s="238"/>
      <c r="G52" s="238"/>
      <c r="H52" s="238"/>
      <c r="I52" s="238"/>
      <c r="J52" s="239"/>
      <c r="K52" s="95"/>
      <c r="L52" s="95"/>
      <c r="M52" s="95"/>
      <c r="N52" s="95"/>
      <c r="O52" s="95"/>
    </row>
    <row r="53" spans="1:20" s="89" customFormat="1" ht="18.75" customHeight="1" thickBot="1" x14ac:dyDescent="0.35">
      <c r="A53" s="236" t="s">
        <v>75</v>
      </c>
      <c r="B53" s="284"/>
      <c r="C53" s="285" t="s">
        <v>90</v>
      </c>
      <c r="D53" s="286"/>
      <c r="E53" s="286"/>
      <c r="F53" s="286"/>
      <c r="G53" s="286"/>
      <c r="H53" s="286"/>
      <c r="I53" s="286"/>
      <c r="J53" s="287"/>
      <c r="K53" s="160"/>
      <c r="L53" s="160"/>
      <c r="M53" s="160"/>
      <c r="N53" s="160"/>
      <c r="O53" s="160"/>
      <c r="P53" s="91"/>
      <c r="Q53" s="92"/>
      <c r="R53" s="93"/>
      <c r="S53" s="93"/>
    </row>
    <row r="54" spans="1:20" s="89" customFormat="1" ht="18.75" customHeight="1" x14ac:dyDescent="0.3">
      <c r="A54" s="90" t="s">
        <v>9</v>
      </c>
      <c r="B54" s="96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2"/>
      <c r="R54" s="93"/>
      <c r="S54" s="93"/>
    </row>
    <row r="55" spans="1:20" ht="18.75" customHeight="1" x14ac:dyDescent="0.2">
      <c r="A55" s="192" t="s">
        <v>50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99"/>
      <c r="Q55" s="2"/>
      <c r="R55" s="2"/>
      <c r="S55" s="2"/>
    </row>
    <row r="56" spans="1:20" ht="18.75" customHeight="1" thickBot="1" x14ac:dyDescent="0.25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/>
      <c r="R56"/>
      <c r="S56"/>
    </row>
    <row r="57" spans="1:20" ht="37.5" customHeight="1" x14ac:dyDescent="0.2">
      <c r="A57" s="240"/>
      <c r="B57" s="242" t="s">
        <v>1</v>
      </c>
      <c r="C57" s="264" t="s">
        <v>35</v>
      </c>
      <c r="D57" s="255"/>
      <c r="E57" s="256"/>
      <c r="F57" s="247" t="s">
        <v>29</v>
      </c>
      <c r="G57" s="254" t="s">
        <v>36</v>
      </c>
      <c r="H57" s="255"/>
      <c r="I57" s="256"/>
      <c r="J57" s="247" t="s">
        <v>29</v>
      </c>
      <c r="K57" s="254" t="s">
        <v>37</v>
      </c>
      <c r="L57" s="255"/>
      <c r="M57" s="256"/>
      <c r="N57" s="257" t="s">
        <v>29</v>
      </c>
      <c r="O57" s="259" t="s">
        <v>38</v>
      </c>
      <c r="P57" s="260"/>
      <c r="Q57" s="260"/>
      <c r="R57" s="261"/>
      <c r="S57" s="262" t="s">
        <v>29</v>
      </c>
      <c r="T57" s="247" t="s">
        <v>10</v>
      </c>
    </row>
    <row r="58" spans="1:20" ht="18.75" customHeight="1" thickBot="1" x14ac:dyDescent="0.25">
      <c r="A58" s="241"/>
      <c r="B58" s="243"/>
      <c r="C58" s="34" t="s">
        <v>2</v>
      </c>
      <c r="D58" s="34" t="s">
        <v>3</v>
      </c>
      <c r="E58" s="35" t="s">
        <v>4</v>
      </c>
      <c r="F58" s="248"/>
      <c r="G58" s="34" t="s">
        <v>2</v>
      </c>
      <c r="H58" s="34" t="s">
        <v>3</v>
      </c>
      <c r="I58" s="35" t="s">
        <v>4</v>
      </c>
      <c r="J58" s="248"/>
      <c r="K58" s="34" t="s">
        <v>2</v>
      </c>
      <c r="L58" s="34" t="s">
        <v>3</v>
      </c>
      <c r="M58" s="35" t="s">
        <v>4</v>
      </c>
      <c r="N58" s="258"/>
      <c r="O58" s="129" t="s">
        <v>2</v>
      </c>
      <c r="P58" s="130" t="s">
        <v>3</v>
      </c>
      <c r="Q58" s="131" t="s">
        <v>4</v>
      </c>
      <c r="R58" s="132" t="s">
        <v>4</v>
      </c>
      <c r="S58" s="263"/>
      <c r="T58" s="248"/>
    </row>
    <row r="59" spans="1:20" ht="18.75" customHeight="1" x14ac:dyDescent="0.2">
      <c r="A59" s="21">
        <v>1</v>
      </c>
      <c r="B59" s="101" t="s">
        <v>1</v>
      </c>
      <c r="C59" s="22"/>
      <c r="D59" s="22"/>
      <c r="E59" s="23">
        <v>1</v>
      </c>
      <c r="F59" s="24">
        <f>AVERAGE(C59:E59)</f>
        <v>1</v>
      </c>
      <c r="G59" s="22"/>
      <c r="H59" s="22"/>
      <c r="I59" s="23">
        <v>1</v>
      </c>
      <c r="J59" s="24">
        <f>AVERAGE(G59:I59)</f>
        <v>1</v>
      </c>
      <c r="K59" s="22">
        <v>3</v>
      </c>
      <c r="L59" s="22"/>
      <c r="M59" s="23"/>
      <c r="N59" s="24">
        <f>AVERAGE(K59:M59)</f>
        <v>3</v>
      </c>
      <c r="O59" s="126">
        <v>3</v>
      </c>
      <c r="P59" s="127"/>
      <c r="Q59" s="128"/>
      <c r="R59" s="103"/>
      <c r="S59" s="24">
        <f>AVERAGE(O59:Q59)</f>
        <v>3</v>
      </c>
      <c r="T59" s="26" t="str">
        <f>IF(SUM(C59:E59,G59:I59,K59:M59,O59:Q59)&gt;0,"+","-")</f>
        <v>+</v>
      </c>
    </row>
    <row r="60" spans="1:20" ht="18.75" customHeight="1" x14ac:dyDescent="0.2">
      <c r="A60" s="21">
        <v>2</v>
      </c>
      <c r="B60" s="101" t="s">
        <v>1</v>
      </c>
      <c r="C60" s="22"/>
      <c r="D60" s="22"/>
      <c r="E60" s="23">
        <v>1</v>
      </c>
      <c r="F60" s="24">
        <f t="shared" ref="F60:F87" si="5">AVERAGE(C60:E60)</f>
        <v>1</v>
      </c>
      <c r="G60" s="22"/>
      <c r="H60" s="22"/>
      <c r="I60" s="23">
        <v>1</v>
      </c>
      <c r="J60" s="24">
        <f t="shared" ref="J60:J87" si="6">AVERAGE(G60:I60)</f>
        <v>1</v>
      </c>
      <c r="K60" s="22"/>
      <c r="L60" s="22"/>
      <c r="M60" s="23">
        <v>1</v>
      </c>
      <c r="N60" s="24">
        <f t="shared" ref="N60:N87" si="7">AVERAGE(K60:M60)</f>
        <v>1</v>
      </c>
      <c r="O60" s="112">
        <v>3</v>
      </c>
      <c r="P60" s="98"/>
      <c r="Q60" s="108"/>
      <c r="R60" s="25"/>
      <c r="S60" s="24">
        <f t="shared" ref="S60:S87" si="8">AVERAGE(O60:Q60)</f>
        <v>3</v>
      </c>
      <c r="T60" s="26" t="str">
        <f t="shared" ref="T60:T87" si="9">IF(SUM(C60:E60,G60:I60,K60:M60,O60:Q60)&gt;0,"+","-")</f>
        <v>+</v>
      </c>
    </row>
    <row r="61" spans="1:20" ht="18.75" customHeight="1" x14ac:dyDescent="0.2">
      <c r="A61" s="21">
        <v>3</v>
      </c>
      <c r="B61" s="101" t="s">
        <v>1</v>
      </c>
      <c r="C61" s="22"/>
      <c r="D61" s="22"/>
      <c r="E61" s="23">
        <v>1</v>
      </c>
      <c r="F61" s="24">
        <f t="shared" si="5"/>
        <v>1</v>
      </c>
      <c r="G61" s="22"/>
      <c r="H61" s="22"/>
      <c r="I61" s="23">
        <v>1</v>
      </c>
      <c r="J61" s="24">
        <f t="shared" si="6"/>
        <v>1</v>
      </c>
      <c r="K61" s="22"/>
      <c r="L61" s="22"/>
      <c r="M61" s="23">
        <v>1</v>
      </c>
      <c r="N61" s="24">
        <f t="shared" si="7"/>
        <v>1</v>
      </c>
      <c r="O61" s="112">
        <v>3</v>
      </c>
      <c r="P61" s="98"/>
      <c r="Q61" s="108"/>
      <c r="R61" s="25"/>
      <c r="S61" s="24">
        <f t="shared" si="8"/>
        <v>3</v>
      </c>
      <c r="T61" s="26" t="str">
        <f t="shared" si="9"/>
        <v>+</v>
      </c>
    </row>
    <row r="62" spans="1:20" ht="18.75" customHeight="1" x14ac:dyDescent="0.2">
      <c r="A62" s="21">
        <v>4</v>
      </c>
      <c r="B62" s="101" t="s">
        <v>1</v>
      </c>
      <c r="C62" s="22"/>
      <c r="D62" s="22"/>
      <c r="E62" s="23">
        <v>1</v>
      </c>
      <c r="F62" s="24">
        <f t="shared" si="5"/>
        <v>1</v>
      </c>
      <c r="G62" s="22"/>
      <c r="H62" s="22"/>
      <c r="I62" s="23">
        <v>1</v>
      </c>
      <c r="J62" s="24">
        <f t="shared" si="6"/>
        <v>1</v>
      </c>
      <c r="K62" s="22"/>
      <c r="L62" s="22"/>
      <c r="M62" s="23">
        <v>1</v>
      </c>
      <c r="N62" s="24">
        <f t="shared" si="7"/>
        <v>1</v>
      </c>
      <c r="O62" s="112">
        <v>3</v>
      </c>
      <c r="P62" s="98"/>
      <c r="Q62" s="108"/>
      <c r="R62" s="25"/>
      <c r="S62" s="24">
        <f t="shared" si="8"/>
        <v>3</v>
      </c>
      <c r="T62" s="26" t="str">
        <f t="shared" si="9"/>
        <v>+</v>
      </c>
    </row>
    <row r="63" spans="1:20" ht="18.75" customHeight="1" x14ac:dyDescent="0.2">
      <c r="A63" s="21">
        <v>5</v>
      </c>
      <c r="B63" s="101" t="s">
        <v>1</v>
      </c>
      <c r="C63" s="22"/>
      <c r="D63" s="22"/>
      <c r="E63" s="23">
        <v>1</v>
      </c>
      <c r="F63" s="24">
        <f t="shared" si="5"/>
        <v>1</v>
      </c>
      <c r="G63" s="22"/>
      <c r="H63" s="22"/>
      <c r="I63" s="23">
        <v>1</v>
      </c>
      <c r="J63" s="24">
        <f t="shared" si="6"/>
        <v>1</v>
      </c>
      <c r="K63" s="22"/>
      <c r="L63" s="22"/>
      <c r="M63" s="23">
        <v>1</v>
      </c>
      <c r="N63" s="24">
        <f t="shared" si="7"/>
        <v>1</v>
      </c>
      <c r="O63" s="112">
        <v>3</v>
      </c>
      <c r="P63" s="98"/>
      <c r="Q63" s="108"/>
      <c r="R63" s="25"/>
      <c r="S63" s="24">
        <f t="shared" si="8"/>
        <v>3</v>
      </c>
      <c r="T63" s="26" t="str">
        <f t="shared" si="9"/>
        <v>+</v>
      </c>
    </row>
    <row r="64" spans="1:20" ht="18.75" customHeight="1" x14ac:dyDescent="0.2">
      <c r="A64" s="21">
        <v>6</v>
      </c>
      <c r="B64" s="101" t="s">
        <v>1</v>
      </c>
      <c r="C64" s="22"/>
      <c r="D64" s="22"/>
      <c r="E64" s="23">
        <v>1</v>
      </c>
      <c r="F64" s="24">
        <f t="shared" si="5"/>
        <v>1</v>
      </c>
      <c r="G64" s="22"/>
      <c r="H64" s="22"/>
      <c r="I64" s="23">
        <v>1</v>
      </c>
      <c r="J64" s="24">
        <f t="shared" si="6"/>
        <v>1</v>
      </c>
      <c r="K64" s="22"/>
      <c r="L64" s="22"/>
      <c r="M64" s="23">
        <v>1</v>
      </c>
      <c r="N64" s="24">
        <f t="shared" si="7"/>
        <v>1</v>
      </c>
      <c r="O64" s="112"/>
      <c r="P64" s="98"/>
      <c r="Q64" s="108">
        <v>1</v>
      </c>
      <c r="R64" s="25"/>
      <c r="S64" s="24">
        <f t="shared" si="8"/>
        <v>1</v>
      </c>
      <c r="T64" s="26" t="str">
        <f t="shared" si="9"/>
        <v>+</v>
      </c>
    </row>
    <row r="65" spans="1:20" ht="18.75" customHeight="1" x14ac:dyDescent="0.2">
      <c r="A65" s="21">
        <v>7</v>
      </c>
      <c r="B65" s="101" t="s">
        <v>1</v>
      </c>
      <c r="C65" s="22"/>
      <c r="D65" s="22"/>
      <c r="E65" s="23">
        <v>1</v>
      </c>
      <c r="F65" s="24">
        <f t="shared" si="5"/>
        <v>1</v>
      </c>
      <c r="G65" s="22"/>
      <c r="H65" s="22"/>
      <c r="I65" s="23">
        <v>1</v>
      </c>
      <c r="J65" s="24">
        <f t="shared" si="6"/>
        <v>1</v>
      </c>
      <c r="K65" s="22"/>
      <c r="L65" s="22"/>
      <c r="M65" s="23">
        <v>1</v>
      </c>
      <c r="N65" s="24">
        <f t="shared" si="7"/>
        <v>1</v>
      </c>
      <c r="O65" s="112"/>
      <c r="P65" s="98"/>
      <c r="Q65" s="108">
        <v>1</v>
      </c>
      <c r="R65" s="25"/>
      <c r="S65" s="24">
        <f t="shared" si="8"/>
        <v>1</v>
      </c>
      <c r="T65" s="26" t="str">
        <f t="shared" si="9"/>
        <v>+</v>
      </c>
    </row>
    <row r="66" spans="1:20" ht="18.75" customHeight="1" x14ac:dyDescent="0.2">
      <c r="A66" s="21">
        <v>8</v>
      </c>
      <c r="B66" s="101" t="s">
        <v>1</v>
      </c>
      <c r="C66" s="22"/>
      <c r="D66" s="22"/>
      <c r="E66" s="23">
        <v>1</v>
      </c>
      <c r="F66" s="24">
        <f t="shared" si="5"/>
        <v>1</v>
      </c>
      <c r="G66" s="22"/>
      <c r="H66" s="22"/>
      <c r="I66" s="23">
        <v>1</v>
      </c>
      <c r="J66" s="24">
        <f t="shared" si="6"/>
        <v>1</v>
      </c>
      <c r="K66" s="22"/>
      <c r="L66" s="22"/>
      <c r="M66" s="23">
        <v>1</v>
      </c>
      <c r="N66" s="24">
        <f t="shared" si="7"/>
        <v>1</v>
      </c>
      <c r="O66" s="112"/>
      <c r="P66" s="98"/>
      <c r="Q66" s="108">
        <v>1</v>
      </c>
      <c r="R66" s="25"/>
      <c r="S66" s="24">
        <f t="shared" si="8"/>
        <v>1</v>
      </c>
      <c r="T66" s="26" t="str">
        <f t="shared" si="9"/>
        <v>+</v>
      </c>
    </row>
    <row r="67" spans="1:20" ht="18.75" customHeight="1" x14ac:dyDescent="0.2">
      <c r="A67" s="21">
        <v>9</v>
      </c>
      <c r="B67" s="101" t="s">
        <v>1</v>
      </c>
      <c r="C67" s="22"/>
      <c r="D67" s="22"/>
      <c r="E67" s="23">
        <v>1</v>
      </c>
      <c r="F67" s="24">
        <f t="shared" si="5"/>
        <v>1</v>
      </c>
      <c r="G67" s="22"/>
      <c r="H67" s="22"/>
      <c r="I67" s="23">
        <v>1</v>
      </c>
      <c r="J67" s="24">
        <f t="shared" si="6"/>
        <v>1</v>
      </c>
      <c r="K67" s="22"/>
      <c r="L67" s="22"/>
      <c r="M67" s="23">
        <v>1</v>
      </c>
      <c r="N67" s="24">
        <f t="shared" si="7"/>
        <v>1</v>
      </c>
      <c r="O67" s="112"/>
      <c r="P67" s="98"/>
      <c r="Q67" s="108">
        <v>1</v>
      </c>
      <c r="R67" s="25"/>
      <c r="S67" s="24">
        <f t="shared" si="8"/>
        <v>1</v>
      </c>
      <c r="T67" s="26" t="str">
        <f t="shared" si="9"/>
        <v>+</v>
      </c>
    </row>
    <row r="68" spans="1:20" ht="18.75" customHeight="1" x14ac:dyDescent="0.2">
      <c r="A68" s="21">
        <v>10</v>
      </c>
      <c r="B68" s="101" t="s">
        <v>1</v>
      </c>
      <c r="C68" s="22"/>
      <c r="D68" s="22"/>
      <c r="E68" s="23">
        <v>1</v>
      </c>
      <c r="F68" s="24">
        <f t="shared" si="5"/>
        <v>1</v>
      </c>
      <c r="G68" s="22"/>
      <c r="H68" s="22"/>
      <c r="I68" s="23">
        <v>1</v>
      </c>
      <c r="J68" s="24">
        <f t="shared" si="6"/>
        <v>1</v>
      </c>
      <c r="K68" s="22"/>
      <c r="L68" s="22"/>
      <c r="M68" s="23">
        <v>1</v>
      </c>
      <c r="N68" s="24">
        <f t="shared" si="7"/>
        <v>1</v>
      </c>
      <c r="O68" s="112"/>
      <c r="P68" s="98">
        <v>2</v>
      </c>
      <c r="Q68" s="108"/>
      <c r="R68" s="25"/>
      <c r="S68" s="24">
        <f t="shared" si="8"/>
        <v>2</v>
      </c>
      <c r="T68" s="26" t="str">
        <f t="shared" si="9"/>
        <v>+</v>
      </c>
    </row>
    <row r="69" spans="1:20" ht="18.75" customHeight="1" x14ac:dyDescent="0.2">
      <c r="A69" s="21">
        <v>11</v>
      </c>
      <c r="B69" s="101" t="s">
        <v>1</v>
      </c>
      <c r="C69" s="22"/>
      <c r="D69" s="22"/>
      <c r="E69" s="23">
        <v>1</v>
      </c>
      <c r="F69" s="24">
        <f t="shared" si="5"/>
        <v>1</v>
      </c>
      <c r="G69" s="22"/>
      <c r="H69" s="22">
        <v>2</v>
      </c>
      <c r="I69" s="23"/>
      <c r="J69" s="24">
        <f t="shared" si="6"/>
        <v>2</v>
      </c>
      <c r="K69" s="22"/>
      <c r="L69" s="22">
        <v>2</v>
      </c>
      <c r="M69" s="23"/>
      <c r="N69" s="24">
        <f t="shared" si="7"/>
        <v>2</v>
      </c>
      <c r="O69" s="112"/>
      <c r="P69" s="98">
        <v>2</v>
      </c>
      <c r="Q69" s="108"/>
      <c r="R69" s="25"/>
      <c r="S69" s="24">
        <f t="shared" si="8"/>
        <v>2</v>
      </c>
      <c r="T69" s="26" t="str">
        <f t="shared" si="9"/>
        <v>+</v>
      </c>
    </row>
    <row r="70" spans="1:20" ht="18.75" customHeight="1" x14ac:dyDescent="0.2">
      <c r="A70" s="21">
        <v>12</v>
      </c>
      <c r="B70" s="101" t="s">
        <v>1</v>
      </c>
      <c r="C70" s="22"/>
      <c r="D70" s="22">
        <v>2</v>
      </c>
      <c r="E70" s="23"/>
      <c r="F70" s="24">
        <f t="shared" si="5"/>
        <v>2</v>
      </c>
      <c r="G70" s="22"/>
      <c r="H70" s="22">
        <v>2</v>
      </c>
      <c r="I70" s="23"/>
      <c r="J70" s="24">
        <f t="shared" si="6"/>
        <v>2</v>
      </c>
      <c r="K70" s="22"/>
      <c r="L70" s="22">
        <v>2</v>
      </c>
      <c r="M70" s="23"/>
      <c r="N70" s="24">
        <f t="shared" si="7"/>
        <v>2</v>
      </c>
      <c r="O70" s="112"/>
      <c r="P70" s="98">
        <v>2</v>
      </c>
      <c r="Q70" s="108"/>
      <c r="R70" s="25"/>
      <c r="S70" s="24">
        <f t="shared" si="8"/>
        <v>2</v>
      </c>
      <c r="T70" s="26" t="str">
        <f t="shared" si="9"/>
        <v>+</v>
      </c>
    </row>
    <row r="71" spans="1:20" ht="18.75" customHeight="1" x14ac:dyDescent="0.2">
      <c r="A71" s="21">
        <v>13</v>
      </c>
      <c r="B71" s="101" t="s">
        <v>1</v>
      </c>
      <c r="C71" s="22"/>
      <c r="D71" s="22">
        <v>2</v>
      </c>
      <c r="E71" s="23"/>
      <c r="F71" s="24">
        <f t="shared" si="5"/>
        <v>2</v>
      </c>
      <c r="G71" s="22"/>
      <c r="H71" s="22">
        <v>2</v>
      </c>
      <c r="I71" s="23"/>
      <c r="J71" s="24">
        <f t="shared" si="6"/>
        <v>2</v>
      </c>
      <c r="K71" s="22"/>
      <c r="L71" s="22">
        <v>2</v>
      </c>
      <c r="M71" s="23"/>
      <c r="N71" s="24">
        <f t="shared" si="7"/>
        <v>2</v>
      </c>
      <c r="O71" s="112"/>
      <c r="P71" s="98"/>
      <c r="Q71" s="108">
        <v>1</v>
      </c>
      <c r="R71" s="25"/>
      <c r="S71" s="24">
        <f t="shared" si="8"/>
        <v>1</v>
      </c>
      <c r="T71" s="26" t="str">
        <f t="shared" si="9"/>
        <v>+</v>
      </c>
    </row>
    <row r="72" spans="1:20" ht="18.75" customHeight="1" x14ac:dyDescent="0.2">
      <c r="A72" s="21">
        <v>14</v>
      </c>
      <c r="B72" s="101" t="s">
        <v>1</v>
      </c>
      <c r="C72" s="22"/>
      <c r="D72" s="22">
        <v>2</v>
      </c>
      <c r="E72" s="23"/>
      <c r="F72" s="24">
        <f t="shared" si="5"/>
        <v>2</v>
      </c>
      <c r="G72" s="22"/>
      <c r="H72" s="22">
        <v>2</v>
      </c>
      <c r="I72" s="23"/>
      <c r="J72" s="24">
        <f t="shared" si="6"/>
        <v>2</v>
      </c>
      <c r="K72" s="22"/>
      <c r="L72" s="22">
        <v>2</v>
      </c>
      <c r="M72" s="23"/>
      <c r="N72" s="24">
        <f t="shared" si="7"/>
        <v>2</v>
      </c>
      <c r="O72" s="112"/>
      <c r="P72" s="98"/>
      <c r="Q72" s="108">
        <v>1</v>
      </c>
      <c r="R72" s="25"/>
      <c r="S72" s="24">
        <f t="shared" si="8"/>
        <v>1</v>
      </c>
      <c r="T72" s="26" t="str">
        <f t="shared" si="9"/>
        <v>+</v>
      </c>
    </row>
    <row r="73" spans="1:20" ht="18.75" customHeight="1" x14ac:dyDescent="0.2">
      <c r="A73" s="21">
        <v>15</v>
      </c>
      <c r="B73" s="101" t="s">
        <v>1</v>
      </c>
      <c r="C73" s="22"/>
      <c r="D73" s="22">
        <v>2</v>
      </c>
      <c r="E73" s="23"/>
      <c r="F73" s="24">
        <f t="shared" si="5"/>
        <v>2</v>
      </c>
      <c r="G73" s="22"/>
      <c r="H73" s="22">
        <v>2</v>
      </c>
      <c r="I73" s="23"/>
      <c r="J73" s="24">
        <f t="shared" si="6"/>
        <v>2</v>
      </c>
      <c r="K73" s="22"/>
      <c r="L73" s="22">
        <v>2</v>
      </c>
      <c r="M73" s="23"/>
      <c r="N73" s="24">
        <f t="shared" si="7"/>
        <v>2</v>
      </c>
      <c r="O73" s="112"/>
      <c r="P73" s="98"/>
      <c r="Q73" s="108">
        <v>1</v>
      </c>
      <c r="R73" s="25"/>
      <c r="S73" s="24">
        <f t="shared" si="8"/>
        <v>1</v>
      </c>
      <c r="T73" s="26" t="str">
        <f t="shared" si="9"/>
        <v>+</v>
      </c>
    </row>
    <row r="74" spans="1:20" ht="18.75" customHeight="1" x14ac:dyDescent="0.2">
      <c r="A74" s="21">
        <v>16</v>
      </c>
      <c r="B74" s="101" t="s">
        <v>1</v>
      </c>
      <c r="C74" s="22"/>
      <c r="D74" s="22">
        <v>2</v>
      </c>
      <c r="E74" s="23"/>
      <c r="F74" s="24">
        <f t="shared" si="5"/>
        <v>2</v>
      </c>
      <c r="G74" s="22"/>
      <c r="H74" s="22">
        <v>2</v>
      </c>
      <c r="I74" s="23"/>
      <c r="J74" s="24">
        <f t="shared" si="6"/>
        <v>2</v>
      </c>
      <c r="K74" s="22"/>
      <c r="L74" s="22">
        <v>2</v>
      </c>
      <c r="M74" s="23"/>
      <c r="N74" s="24">
        <f t="shared" si="7"/>
        <v>2</v>
      </c>
      <c r="O74" s="112"/>
      <c r="P74" s="98"/>
      <c r="Q74" s="108">
        <v>1</v>
      </c>
      <c r="R74" s="25"/>
      <c r="S74" s="24">
        <f t="shared" si="8"/>
        <v>1</v>
      </c>
      <c r="T74" s="26" t="str">
        <f t="shared" si="9"/>
        <v>+</v>
      </c>
    </row>
    <row r="75" spans="1:20" ht="18.75" customHeight="1" x14ac:dyDescent="0.2">
      <c r="A75" s="21">
        <v>17</v>
      </c>
      <c r="B75" s="101" t="s">
        <v>1</v>
      </c>
      <c r="C75" s="22"/>
      <c r="D75" s="22">
        <v>2</v>
      </c>
      <c r="E75" s="23"/>
      <c r="F75" s="24">
        <f t="shared" si="5"/>
        <v>2</v>
      </c>
      <c r="G75" s="22"/>
      <c r="H75" s="22"/>
      <c r="I75" s="23">
        <v>1</v>
      </c>
      <c r="J75" s="24">
        <f t="shared" si="6"/>
        <v>1</v>
      </c>
      <c r="K75" s="22"/>
      <c r="L75" s="22">
        <v>2</v>
      </c>
      <c r="M75" s="23"/>
      <c r="N75" s="24">
        <f t="shared" si="7"/>
        <v>2</v>
      </c>
      <c r="O75" s="112"/>
      <c r="P75" s="98"/>
      <c r="Q75" s="108">
        <v>1</v>
      </c>
      <c r="R75" s="25"/>
      <c r="S75" s="24">
        <f t="shared" si="8"/>
        <v>1</v>
      </c>
      <c r="T75" s="26" t="str">
        <f t="shared" si="9"/>
        <v>+</v>
      </c>
    </row>
    <row r="76" spans="1:20" ht="18.75" customHeight="1" x14ac:dyDescent="0.2">
      <c r="A76" s="21">
        <v>18</v>
      </c>
      <c r="B76" s="101" t="s">
        <v>1</v>
      </c>
      <c r="C76" s="22"/>
      <c r="D76" s="22">
        <v>2</v>
      </c>
      <c r="E76" s="23"/>
      <c r="F76" s="24">
        <f t="shared" si="5"/>
        <v>2</v>
      </c>
      <c r="G76" s="22"/>
      <c r="H76" s="22"/>
      <c r="I76" s="23">
        <v>1</v>
      </c>
      <c r="J76" s="24">
        <f t="shared" si="6"/>
        <v>1</v>
      </c>
      <c r="K76" s="22"/>
      <c r="L76" s="22">
        <v>2</v>
      </c>
      <c r="M76" s="23"/>
      <c r="N76" s="24">
        <f t="shared" si="7"/>
        <v>2</v>
      </c>
      <c r="O76" s="112"/>
      <c r="P76" s="98">
        <v>2</v>
      </c>
      <c r="Q76" s="108"/>
      <c r="R76" s="25"/>
      <c r="S76" s="24">
        <f t="shared" si="8"/>
        <v>2</v>
      </c>
      <c r="T76" s="26" t="str">
        <f t="shared" si="9"/>
        <v>+</v>
      </c>
    </row>
    <row r="77" spans="1:20" ht="18.75" customHeight="1" x14ac:dyDescent="0.2">
      <c r="A77" s="21">
        <v>19</v>
      </c>
      <c r="B77" s="101" t="s">
        <v>1</v>
      </c>
      <c r="C77" s="22"/>
      <c r="D77" s="22"/>
      <c r="E77" s="23">
        <v>1</v>
      </c>
      <c r="F77" s="24">
        <f t="shared" si="5"/>
        <v>1</v>
      </c>
      <c r="G77" s="22"/>
      <c r="H77" s="22"/>
      <c r="I77" s="23">
        <v>1</v>
      </c>
      <c r="J77" s="24">
        <f t="shared" si="6"/>
        <v>1</v>
      </c>
      <c r="K77" s="22"/>
      <c r="L77" s="22"/>
      <c r="M77" s="23">
        <v>1</v>
      </c>
      <c r="N77" s="24">
        <f t="shared" si="7"/>
        <v>1</v>
      </c>
      <c r="O77" s="112"/>
      <c r="P77" s="98"/>
      <c r="Q77" s="108">
        <v>1</v>
      </c>
      <c r="R77" s="25"/>
      <c r="S77" s="24">
        <f t="shared" si="8"/>
        <v>1</v>
      </c>
      <c r="T77" s="26" t="str">
        <f t="shared" si="9"/>
        <v>+</v>
      </c>
    </row>
    <row r="78" spans="1:20" ht="18.75" customHeight="1" x14ac:dyDescent="0.2">
      <c r="A78" s="21">
        <v>20</v>
      </c>
      <c r="B78" s="101" t="s">
        <v>1</v>
      </c>
      <c r="C78" s="22"/>
      <c r="D78" s="22"/>
      <c r="E78" s="23">
        <v>1</v>
      </c>
      <c r="F78" s="24">
        <f t="shared" si="5"/>
        <v>1</v>
      </c>
      <c r="G78" s="22"/>
      <c r="H78" s="22"/>
      <c r="I78" s="23">
        <v>1</v>
      </c>
      <c r="J78" s="24">
        <f t="shared" si="6"/>
        <v>1</v>
      </c>
      <c r="K78" s="22"/>
      <c r="L78" s="22"/>
      <c r="M78" s="23">
        <v>1</v>
      </c>
      <c r="N78" s="24">
        <f t="shared" si="7"/>
        <v>1</v>
      </c>
      <c r="O78" s="112"/>
      <c r="P78" s="98"/>
      <c r="Q78" s="108">
        <v>1</v>
      </c>
      <c r="R78" s="25"/>
      <c r="S78" s="24">
        <f t="shared" si="8"/>
        <v>1</v>
      </c>
      <c r="T78" s="26" t="str">
        <f t="shared" si="9"/>
        <v>+</v>
      </c>
    </row>
    <row r="79" spans="1:20" ht="18.75" customHeight="1" x14ac:dyDescent="0.2">
      <c r="A79" s="21">
        <v>21</v>
      </c>
      <c r="B79" s="101" t="s">
        <v>1</v>
      </c>
      <c r="C79" s="22"/>
      <c r="D79" s="22"/>
      <c r="E79" s="23">
        <v>1</v>
      </c>
      <c r="F79" s="24">
        <f t="shared" si="5"/>
        <v>1</v>
      </c>
      <c r="G79" s="22"/>
      <c r="H79" s="22"/>
      <c r="I79" s="23">
        <v>1</v>
      </c>
      <c r="J79" s="24">
        <f t="shared" si="6"/>
        <v>1</v>
      </c>
      <c r="K79" s="22"/>
      <c r="L79" s="22"/>
      <c r="M79" s="23">
        <v>1</v>
      </c>
      <c r="N79" s="24">
        <f t="shared" si="7"/>
        <v>1</v>
      </c>
      <c r="O79" s="112"/>
      <c r="P79" s="98"/>
      <c r="Q79" s="108">
        <v>1</v>
      </c>
      <c r="R79" s="25"/>
      <c r="S79" s="24">
        <f t="shared" si="8"/>
        <v>1</v>
      </c>
      <c r="T79" s="26" t="str">
        <f t="shared" si="9"/>
        <v>+</v>
      </c>
    </row>
    <row r="80" spans="1:20" ht="18.75" customHeight="1" x14ac:dyDescent="0.2">
      <c r="A80" s="21">
        <v>22</v>
      </c>
      <c r="B80" s="101" t="s">
        <v>1</v>
      </c>
      <c r="C80" s="22"/>
      <c r="D80" s="22"/>
      <c r="E80" s="23">
        <v>1</v>
      </c>
      <c r="F80" s="24">
        <f t="shared" si="5"/>
        <v>1</v>
      </c>
      <c r="G80" s="22"/>
      <c r="H80" s="22"/>
      <c r="I80" s="23">
        <v>1</v>
      </c>
      <c r="J80" s="24">
        <f t="shared" si="6"/>
        <v>1</v>
      </c>
      <c r="K80" s="22"/>
      <c r="L80" s="22"/>
      <c r="M80" s="23">
        <v>1</v>
      </c>
      <c r="N80" s="24">
        <f t="shared" si="7"/>
        <v>1</v>
      </c>
      <c r="O80" s="112"/>
      <c r="P80" s="98"/>
      <c r="Q80" s="108">
        <v>1</v>
      </c>
      <c r="R80" s="25"/>
      <c r="S80" s="24">
        <f t="shared" si="8"/>
        <v>1</v>
      </c>
      <c r="T80" s="26" t="str">
        <f t="shared" si="9"/>
        <v>+</v>
      </c>
    </row>
    <row r="81" spans="1:20" ht="18.75" customHeight="1" x14ac:dyDescent="0.2">
      <c r="A81" s="21">
        <v>23</v>
      </c>
      <c r="B81" s="101" t="s">
        <v>1</v>
      </c>
      <c r="C81" s="22"/>
      <c r="D81" s="22">
        <v>2</v>
      </c>
      <c r="E81" s="23"/>
      <c r="F81" s="24">
        <f t="shared" si="5"/>
        <v>2</v>
      </c>
      <c r="G81" s="22"/>
      <c r="H81" s="22"/>
      <c r="I81" s="23">
        <v>1</v>
      </c>
      <c r="J81" s="24">
        <f t="shared" si="6"/>
        <v>1</v>
      </c>
      <c r="K81" s="22"/>
      <c r="L81" s="22">
        <v>2</v>
      </c>
      <c r="M81" s="23"/>
      <c r="N81" s="24">
        <f t="shared" si="7"/>
        <v>2</v>
      </c>
      <c r="O81" s="112"/>
      <c r="P81" s="98">
        <v>2</v>
      </c>
      <c r="Q81" s="108"/>
      <c r="R81" s="25"/>
      <c r="S81" s="24">
        <f t="shared" si="8"/>
        <v>2</v>
      </c>
      <c r="T81" s="26" t="str">
        <f t="shared" si="9"/>
        <v>+</v>
      </c>
    </row>
    <row r="82" spans="1:20" ht="18.75" customHeight="1" x14ac:dyDescent="0.2">
      <c r="A82" s="21">
        <v>24</v>
      </c>
      <c r="B82" s="101" t="s">
        <v>1</v>
      </c>
      <c r="C82" s="22"/>
      <c r="D82" s="22">
        <v>2</v>
      </c>
      <c r="E82" s="23"/>
      <c r="F82" s="24">
        <f t="shared" si="5"/>
        <v>2</v>
      </c>
      <c r="G82" s="22"/>
      <c r="H82" s="22"/>
      <c r="I82" s="23">
        <v>1</v>
      </c>
      <c r="J82" s="24">
        <f t="shared" si="6"/>
        <v>1</v>
      </c>
      <c r="K82" s="22"/>
      <c r="L82" s="22">
        <v>2</v>
      </c>
      <c r="M82" s="23"/>
      <c r="N82" s="24">
        <f t="shared" si="7"/>
        <v>2</v>
      </c>
      <c r="O82" s="112"/>
      <c r="P82" s="98">
        <v>2</v>
      </c>
      <c r="Q82" s="108"/>
      <c r="R82" s="25"/>
      <c r="S82" s="24">
        <f t="shared" si="8"/>
        <v>2</v>
      </c>
      <c r="T82" s="26" t="str">
        <f t="shared" si="9"/>
        <v>+</v>
      </c>
    </row>
    <row r="83" spans="1:20" ht="18.75" customHeight="1" x14ac:dyDescent="0.2">
      <c r="A83" s="28">
        <v>25</v>
      </c>
      <c r="B83" s="102" t="s">
        <v>1</v>
      </c>
      <c r="C83" s="30"/>
      <c r="D83" s="30"/>
      <c r="E83" s="31">
        <v>0</v>
      </c>
      <c r="F83" s="32">
        <f t="shared" si="5"/>
        <v>0</v>
      </c>
      <c r="G83" s="30"/>
      <c r="H83" s="30"/>
      <c r="I83" s="31">
        <v>0</v>
      </c>
      <c r="J83" s="32">
        <f t="shared" si="6"/>
        <v>0</v>
      </c>
      <c r="K83" s="30"/>
      <c r="L83" s="30"/>
      <c r="M83" s="31">
        <v>0</v>
      </c>
      <c r="N83" s="32">
        <f t="shared" si="7"/>
        <v>0</v>
      </c>
      <c r="O83" s="122"/>
      <c r="P83" s="123"/>
      <c r="Q83" s="121">
        <v>0</v>
      </c>
      <c r="R83" s="33"/>
      <c r="S83" s="24">
        <f t="shared" si="8"/>
        <v>0</v>
      </c>
      <c r="T83" s="26" t="str">
        <f t="shared" si="9"/>
        <v>-</v>
      </c>
    </row>
    <row r="84" spans="1:20" ht="18.75" customHeight="1" x14ac:dyDescent="0.2">
      <c r="A84" s="28">
        <v>26</v>
      </c>
      <c r="B84" s="29"/>
      <c r="C84" s="30"/>
      <c r="D84" s="30"/>
      <c r="E84" s="31">
        <v>0</v>
      </c>
      <c r="F84" s="32">
        <f t="shared" si="5"/>
        <v>0</v>
      </c>
      <c r="G84" s="30"/>
      <c r="H84" s="30"/>
      <c r="I84" s="31">
        <v>0</v>
      </c>
      <c r="J84" s="32">
        <f t="shared" si="6"/>
        <v>0</v>
      </c>
      <c r="K84" s="30"/>
      <c r="L84" s="30"/>
      <c r="M84" s="31">
        <v>0</v>
      </c>
      <c r="N84" s="32">
        <f t="shared" si="7"/>
        <v>0</v>
      </c>
      <c r="O84" s="122"/>
      <c r="P84" s="123"/>
      <c r="Q84" s="121">
        <v>0</v>
      </c>
      <c r="R84" s="33"/>
      <c r="S84" s="24">
        <f t="shared" si="8"/>
        <v>0</v>
      </c>
      <c r="T84" s="26" t="str">
        <f t="shared" si="9"/>
        <v>-</v>
      </c>
    </row>
    <row r="85" spans="1:20" ht="18.75" customHeight="1" x14ac:dyDescent="0.2">
      <c r="A85" s="28">
        <v>27</v>
      </c>
      <c r="B85" s="29"/>
      <c r="C85" s="30"/>
      <c r="D85" s="30"/>
      <c r="E85" s="31">
        <v>0</v>
      </c>
      <c r="F85" s="24">
        <f>AVERAGE(C85:E85)</f>
        <v>0</v>
      </c>
      <c r="G85" s="30"/>
      <c r="H85" s="30"/>
      <c r="I85" s="31">
        <v>0</v>
      </c>
      <c r="J85" s="32">
        <f t="shared" si="6"/>
        <v>0</v>
      </c>
      <c r="K85" s="30"/>
      <c r="L85" s="30"/>
      <c r="M85" s="31">
        <v>0</v>
      </c>
      <c r="N85" s="24">
        <f>AVERAGE(K85:M85)</f>
        <v>0</v>
      </c>
      <c r="O85" s="122"/>
      <c r="P85" s="123"/>
      <c r="Q85" s="121">
        <v>0</v>
      </c>
      <c r="R85" s="33"/>
      <c r="S85" s="24">
        <f t="shared" si="8"/>
        <v>0</v>
      </c>
      <c r="T85" s="26" t="str">
        <f t="shared" si="9"/>
        <v>-</v>
      </c>
    </row>
    <row r="86" spans="1:20" ht="18.75" customHeight="1" x14ac:dyDescent="0.2">
      <c r="A86" s="28">
        <v>28</v>
      </c>
      <c r="B86" s="29"/>
      <c r="C86" s="30"/>
      <c r="D86" s="30"/>
      <c r="E86" s="31">
        <v>0</v>
      </c>
      <c r="F86" s="32">
        <f t="shared" si="5"/>
        <v>0</v>
      </c>
      <c r="G86" s="30"/>
      <c r="H86" s="30"/>
      <c r="I86" s="31">
        <v>0</v>
      </c>
      <c r="J86" s="32">
        <f t="shared" si="6"/>
        <v>0</v>
      </c>
      <c r="K86" s="30"/>
      <c r="L86" s="30"/>
      <c r="M86" s="31">
        <v>0</v>
      </c>
      <c r="N86" s="24">
        <f t="shared" si="7"/>
        <v>0</v>
      </c>
      <c r="O86" s="122"/>
      <c r="P86" s="123"/>
      <c r="Q86" s="121">
        <v>0</v>
      </c>
      <c r="R86" s="33"/>
      <c r="S86" s="24">
        <f t="shared" si="8"/>
        <v>0</v>
      </c>
      <c r="T86" s="26" t="str">
        <f t="shared" si="9"/>
        <v>-</v>
      </c>
    </row>
    <row r="87" spans="1:20" ht="18.75" customHeight="1" thickBot="1" x14ac:dyDescent="0.25">
      <c r="A87" s="28">
        <v>29</v>
      </c>
      <c r="B87" s="29"/>
      <c r="C87" s="30"/>
      <c r="D87" s="30"/>
      <c r="E87" s="31">
        <v>0</v>
      </c>
      <c r="F87" s="32">
        <f t="shared" si="5"/>
        <v>0</v>
      </c>
      <c r="G87" s="30"/>
      <c r="H87" s="30"/>
      <c r="I87" s="31">
        <v>0</v>
      </c>
      <c r="J87" s="32">
        <f t="shared" si="6"/>
        <v>0</v>
      </c>
      <c r="K87" s="30"/>
      <c r="L87" s="30"/>
      <c r="M87" s="31">
        <v>0</v>
      </c>
      <c r="N87" s="24">
        <f t="shared" si="7"/>
        <v>0</v>
      </c>
      <c r="O87" s="113"/>
      <c r="P87" s="124"/>
      <c r="Q87" s="121">
        <v>0</v>
      </c>
      <c r="R87" s="33"/>
      <c r="S87" s="24">
        <f t="shared" si="8"/>
        <v>0</v>
      </c>
      <c r="T87" s="26" t="str">
        <f t="shared" si="9"/>
        <v>-</v>
      </c>
    </row>
    <row r="88" spans="1:20" ht="18.75" customHeight="1" x14ac:dyDescent="0.2">
      <c r="A88" s="217" t="s">
        <v>23</v>
      </c>
      <c r="B88" s="218"/>
      <c r="C88" s="9">
        <f>COUNTIF(C59:C87,3)/T88</f>
        <v>0</v>
      </c>
      <c r="D88" s="9">
        <f>COUNTIF(D59:D87,2)/T88</f>
        <v>0.375</v>
      </c>
      <c r="E88" s="13">
        <f>COUNTIF(E59:E87,1)/T88</f>
        <v>0.625</v>
      </c>
      <c r="F88" s="219">
        <f>SUMIF(F59:F87,"&gt;0")/T88</f>
        <v>1.375</v>
      </c>
      <c r="G88" s="9">
        <f>COUNTIF(G59:G87,3)/T88</f>
        <v>0</v>
      </c>
      <c r="H88" s="9">
        <f>COUNTIF(H59:H87,2)/T88</f>
        <v>0.25</v>
      </c>
      <c r="I88" s="13">
        <f>COUNTIF(I59:I87,1)/T88</f>
        <v>0.75</v>
      </c>
      <c r="J88" s="219">
        <f>SUMIF(J59:J87,"&gt;0")/T88</f>
        <v>1.25</v>
      </c>
      <c r="K88" s="9">
        <f>COUNTIF(K59:K87,3)/T88</f>
        <v>4.1666666666666664E-2</v>
      </c>
      <c r="L88" s="9">
        <f>COUNTIF(L59:L87,2)/T88</f>
        <v>0.41666666666666669</v>
      </c>
      <c r="M88" s="13">
        <f>COUNTIF(M59:M87,1)/T88</f>
        <v>0.54166666666666663</v>
      </c>
      <c r="N88" s="219">
        <f>SUMIF(N59:N87,"&gt;0")/T88</f>
        <v>1.5</v>
      </c>
      <c r="O88" s="9">
        <f>COUNTIF(O59:O87,3)/T88</f>
        <v>0.20833333333333334</v>
      </c>
      <c r="P88" s="9">
        <f>COUNTIF(P59:P87,2)/T88</f>
        <v>0.25</v>
      </c>
      <c r="Q88" s="9">
        <f>COUNTIF(Q59:Q87,1)/T88</f>
        <v>0.54166666666666663</v>
      </c>
      <c r="R88" s="9">
        <f>COUNTIF(R59:R87,1)/T88</f>
        <v>0</v>
      </c>
      <c r="S88" s="250">
        <f>SUMIF(S59:S87,"&gt;0")/T88</f>
        <v>1.6666666666666667</v>
      </c>
      <c r="T88" s="221">
        <f>COUNTIF(T59:T87,"+")</f>
        <v>24</v>
      </c>
    </row>
    <row r="89" spans="1:20" ht="18.75" customHeight="1" thickBot="1" x14ac:dyDescent="0.25">
      <c r="A89" s="227" t="s">
        <v>22</v>
      </c>
      <c r="B89" s="228"/>
      <c r="C89" s="15">
        <f>COUNTIF(C59:C87,"3")</f>
        <v>0</v>
      </c>
      <c r="D89" s="15">
        <f>COUNTIF(D59:D87,"2")</f>
        <v>9</v>
      </c>
      <c r="E89" s="16">
        <f>COUNTIF(E59:E87,"1")</f>
        <v>15</v>
      </c>
      <c r="F89" s="220"/>
      <c r="G89" s="15">
        <f>COUNTIF(G59:G87,"3")</f>
        <v>0</v>
      </c>
      <c r="H89" s="15">
        <f>COUNTIF(H59:H87,"2")</f>
        <v>6</v>
      </c>
      <c r="I89" s="16">
        <f>COUNTIF(I59:I87,"1")</f>
        <v>18</v>
      </c>
      <c r="J89" s="220"/>
      <c r="K89" s="15">
        <f>COUNTIF(K59:K87,"3")</f>
        <v>1</v>
      </c>
      <c r="L89" s="15">
        <f>COUNTIF(L59:L87,"2")</f>
        <v>10</v>
      </c>
      <c r="M89" s="16">
        <f>COUNTIF(M59:M87,"1")</f>
        <v>13</v>
      </c>
      <c r="N89" s="220"/>
      <c r="O89" s="15">
        <f>COUNTIF(O59:O87,"3")</f>
        <v>5</v>
      </c>
      <c r="P89" s="15">
        <f>COUNTIF(P59:P87,"2")</f>
        <v>6</v>
      </c>
      <c r="Q89" s="15">
        <f>COUNTIF(Q59:Q87,"1")</f>
        <v>13</v>
      </c>
      <c r="R89" s="15">
        <f>COUNTIF(R59:R87,"3")</f>
        <v>0</v>
      </c>
      <c r="S89" s="251"/>
      <c r="T89" s="222"/>
    </row>
    <row r="90" spans="1:20" ht="18.75" customHeight="1" x14ac:dyDescent="0.2">
      <c r="A90" s="19"/>
      <c r="B90" s="19"/>
      <c r="C90" s="20"/>
      <c r="D90" s="20"/>
      <c r="E90" s="20"/>
      <c r="F90" s="12"/>
      <c r="G90" s="20"/>
      <c r="H90" s="20"/>
      <c r="I90" s="20"/>
      <c r="J90" s="12"/>
      <c r="K90" s="20"/>
      <c r="L90" s="20"/>
      <c r="M90" s="20"/>
      <c r="N90" s="12"/>
      <c r="O90" s="20"/>
      <c r="P90" s="20"/>
      <c r="Q90"/>
      <c r="R90"/>
      <c r="S90"/>
    </row>
    <row r="91" spans="1:20" ht="18.75" customHeight="1" x14ac:dyDescent="0.2">
      <c r="A91" s="19"/>
      <c r="B91" s="19"/>
      <c r="C91" s="20"/>
      <c r="D91" s="20"/>
      <c r="E91" s="20"/>
      <c r="F91" s="12"/>
      <c r="G91" s="20"/>
      <c r="H91" s="20"/>
      <c r="I91" s="20"/>
      <c r="J91" s="12"/>
      <c r="K91" s="20"/>
      <c r="L91" s="20"/>
      <c r="M91" s="20"/>
      <c r="N91" s="12"/>
      <c r="O91" s="20"/>
      <c r="P91" s="20"/>
      <c r="Q91"/>
      <c r="R91"/>
      <c r="S91"/>
    </row>
    <row r="92" spans="1:20" ht="18.75" customHeight="1" x14ac:dyDescent="0.2">
      <c r="A92" s="19"/>
      <c r="B92" s="19"/>
      <c r="C92" s="20"/>
      <c r="D92" s="20"/>
      <c r="E92" s="20"/>
      <c r="F92" s="12"/>
      <c r="G92" s="20"/>
      <c r="H92" s="20"/>
      <c r="I92" s="20"/>
      <c r="J92" s="12"/>
      <c r="K92" s="20"/>
      <c r="L92" s="20"/>
      <c r="M92" s="20"/>
      <c r="N92" s="12"/>
      <c r="O92" s="20"/>
      <c r="P92" s="20"/>
      <c r="Q92"/>
      <c r="R92"/>
      <c r="S92"/>
    </row>
    <row r="93" spans="1:20" ht="18.75" customHeight="1" x14ac:dyDescent="0.3">
      <c r="A93" s="234" t="s">
        <v>27</v>
      </c>
      <c r="B93" s="234"/>
      <c r="C93" s="234"/>
      <c r="D93" s="234"/>
      <c r="E93" s="234"/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</row>
    <row r="94" spans="1:20" ht="18.75" customHeight="1" x14ac:dyDescent="0.2">
      <c r="A94" s="235" t="s">
        <v>0</v>
      </c>
      <c r="B94" s="235"/>
      <c r="C94" s="235"/>
      <c r="D94" s="235"/>
      <c r="E94" s="235"/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</row>
    <row r="95" spans="1:20" ht="18.75" customHeight="1" x14ac:dyDescent="0.2">
      <c r="A95" s="235" t="s">
        <v>53</v>
      </c>
      <c r="B95" s="235"/>
      <c r="C95" s="235"/>
      <c r="D95" s="235"/>
      <c r="E95" s="235"/>
      <c r="F95" s="235"/>
      <c r="G95" s="235"/>
      <c r="H95" s="235"/>
      <c r="I95" s="235"/>
      <c r="J95" s="235"/>
      <c r="K95" s="235"/>
      <c r="L95" s="235"/>
      <c r="M95" s="235"/>
      <c r="N95" s="235"/>
      <c r="O95" s="235"/>
      <c r="P95" s="235"/>
      <c r="Q95" s="235"/>
      <c r="R95" s="235"/>
      <c r="S95" s="235"/>
      <c r="T95" s="235"/>
    </row>
    <row r="96" spans="1:20" ht="18.75" customHeight="1" x14ac:dyDescent="0.3">
      <c r="A96" s="234" t="s">
        <v>49</v>
      </c>
      <c r="B96" s="234"/>
      <c r="C96" s="234"/>
      <c r="D96" s="234"/>
      <c r="E96" s="234"/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</row>
    <row r="97" spans="1:20" ht="18.75" customHeight="1" x14ac:dyDescent="0.2">
      <c r="A97" s="19"/>
      <c r="B97" s="19"/>
      <c r="C97" s="20"/>
      <c r="D97" s="20"/>
      <c r="E97" s="20"/>
      <c r="F97" s="12"/>
      <c r="G97" s="20"/>
      <c r="H97" s="20"/>
      <c r="I97" s="20"/>
      <c r="J97" s="12"/>
      <c r="K97" s="20"/>
      <c r="L97" s="20"/>
      <c r="M97" s="20"/>
      <c r="N97" s="12"/>
      <c r="O97" s="20"/>
      <c r="P97" s="20"/>
      <c r="Q97"/>
      <c r="R97"/>
      <c r="S97"/>
    </row>
    <row r="98" spans="1:20" s="89" customFormat="1" ht="18.75" customHeight="1" thickBot="1" x14ac:dyDescent="0.35">
      <c r="A98" s="236" t="s">
        <v>69</v>
      </c>
      <c r="B98" s="236"/>
      <c r="C98" s="237" t="s">
        <v>70</v>
      </c>
      <c r="D98" s="238"/>
      <c r="E98" s="238"/>
      <c r="F98" s="238"/>
      <c r="G98" s="238"/>
      <c r="H98" s="238"/>
      <c r="I98" s="238"/>
      <c r="J98" s="239"/>
      <c r="K98" s="95"/>
      <c r="L98" s="95"/>
      <c r="M98" s="95"/>
      <c r="N98" s="95"/>
      <c r="O98" s="95"/>
    </row>
    <row r="99" spans="1:20" s="89" customFormat="1" ht="18.75" customHeight="1" thickBot="1" x14ac:dyDescent="0.35">
      <c r="A99" s="236" t="s">
        <v>75</v>
      </c>
      <c r="B99" s="284"/>
      <c r="C99" s="285" t="s">
        <v>90</v>
      </c>
      <c r="D99" s="286"/>
      <c r="E99" s="286"/>
      <c r="F99" s="286"/>
      <c r="G99" s="286"/>
      <c r="H99" s="286"/>
      <c r="I99" s="286"/>
      <c r="J99" s="287"/>
      <c r="K99" s="160"/>
      <c r="L99" s="160"/>
      <c r="M99" s="160"/>
      <c r="N99" s="160"/>
      <c r="O99" s="160"/>
      <c r="P99" s="91"/>
      <c r="Q99" s="92"/>
      <c r="R99" s="93"/>
      <c r="S99" s="93"/>
    </row>
    <row r="100" spans="1:20" s="89" customFormat="1" ht="18.75" customHeight="1" x14ac:dyDescent="0.3">
      <c r="A100" s="90" t="s">
        <v>9</v>
      </c>
      <c r="B100" s="96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4"/>
      <c r="Q100" s="92"/>
      <c r="R100" s="93"/>
      <c r="S100" s="93"/>
    </row>
    <row r="101" spans="1:20" ht="18.75" customHeight="1" x14ac:dyDescent="0.2">
      <c r="A101" s="192" t="s">
        <v>50</v>
      </c>
      <c r="B101" s="192"/>
      <c r="C101" s="192"/>
      <c r="D101" s="192"/>
      <c r="E101" s="192"/>
      <c r="F101" s="192"/>
      <c r="G101" s="192"/>
      <c r="H101" s="192"/>
      <c r="I101" s="192"/>
      <c r="J101" s="192"/>
      <c r="K101" s="192"/>
      <c r="L101" s="192"/>
      <c r="M101" s="192"/>
      <c r="N101" s="192"/>
      <c r="O101" s="192"/>
      <c r="P101" s="99"/>
      <c r="Q101" s="2"/>
      <c r="R101" s="2"/>
      <c r="S101" s="2"/>
    </row>
    <row r="102" spans="1:20" ht="18.75" customHeight="1" thickBot="1" x14ac:dyDescent="0.25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/>
      <c r="R102"/>
      <c r="S102"/>
    </row>
    <row r="103" spans="1:20" ht="31.5" customHeight="1" x14ac:dyDescent="0.2">
      <c r="A103" s="240"/>
      <c r="B103" s="242" t="s">
        <v>1</v>
      </c>
      <c r="C103" s="244" t="s">
        <v>36</v>
      </c>
      <c r="D103" s="245"/>
      <c r="E103" s="246"/>
      <c r="F103" s="247" t="s">
        <v>29</v>
      </c>
      <c r="G103" s="254" t="s">
        <v>37</v>
      </c>
      <c r="H103" s="255"/>
      <c r="I103" s="256"/>
      <c r="J103" s="247" t="s">
        <v>29</v>
      </c>
      <c r="K103" s="249" t="s">
        <v>39</v>
      </c>
      <c r="L103" s="245"/>
      <c r="M103" s="246"/>
      <c r="N103" s="247" t="s">
        <v>29</v>
      </c>
      <c r="O103" s="244" t="s">
        <v>40</v>
      </c>
      <c r="P103" s="245"/>
      <c r="Q103" s="245"/>
      <c r="R103" s="246"/>
      <c r="S103" s="247" t="s">
        <v>29</v>
      </c>
      <c r="T103" s="247" t="s">
        <v>10</v>
      </c>
    </row>
    <row r="104" spans="1:20" ht="18.75" customHeight="1" thickBot="1" x14ac:dyDescent="0.25">
      <c r="A104" s="241"/>
      <c r="B104" s="243"/>
      <c r="C104" s="34" t="s">
        <v>2</v>
      </c>
      <c r="D104" s="34" t="s">
        <v>3</v>
      </c>
      <c r="E104" s="35" t="s">
        <v>4</v>
      </c>
      <c r="F104" s="248"/>
      <c r="G104" s="34" t="s">
        <v>2</v>
      </c>
      <c r="H104" s="34" t="s">
        <v>3</v>
      </c>
      <c r="I104" s="35" t="s">
        <v>4</v>
      </c>
      <c r="J104" s="248"/>
      <c r="K104" s="34" t="s">
        <v>2</v>
      </c>
      <c r="L104" s="34" t="s">
        <v>3</v>
      </c>
      <c r="M104" s="35" t="s">
        <v>4</v>
      </c>
      <c r="N104" s="248"/>
      <c r="O104" s="119" t="s">
        <v>2</v>
      </c>
      <c r="P104" s="34" t="s">
        <v>3</v>
      </c>
      <c r="Q104" s="118" t="s">
        <v>4</v>
      </c>
      <c r="R104" s="36" t="s">
        <v>4</v>
      </c>
      <c r="S104" s="248"/>
      <c r="T104" s="248"/>
    </row>
    <row r="105" spans="1:20" ht="18.75" customHeight="1" x14ac:dyDescent="0.2">
      <c r="A105" s="21">
        <v>1</v>
      </c>
      <c r="B105" s="101" t="s">
        <v>93</v>
      </c>
      <c r="C105" s="22">
        <v>3</v>
      </c>
      <c r="D105" s="22"/>
      <c r="E105" s="23"/>
      <c r="F105" s="24">
        <f>AVERAGE(C105:E105)</f>
        <v>3</v>
      </c>
      <c r="G105" s="22">
        <v>3</v>
      </c>
      <c r="H105" s="22"/>
      <c r="I105" s="23"/>
      <c r="J105" s="24">
        <f>AVERAGE(G105:I105)</f>
        <v>3</v>
      </c>
      <c r="K105" s="22">
        <v>3</v>
      </c>
      <c r="L105" s="22"/>
      <c r="M105" s="23"/>
      <c r="N105" s="24">
        <f>AVERAGE(K105:M105)</f>
        <v>3</v>
      </c>
      <c r="O105" s="112">
        <v>3</v>
      </c>
      <c r="P105" s="120"/>
      <c r="Q105" s="108"/>
      <c r="R105" s="25"/>
      <c r="S105" s="24">
        <f>AVERAGE(O105:Q105)</f>
        <v>3</v>
      </c>
      <c r="T105" s="26" t="str">
        <f>IF(SUM(C105:E105,G105:I105,K105:M105,O105:Q105)&gt;0,"+","-")</f>
        <v>+</v>
      </c>
    </row>
    <row r="106" spans="1:20" ht="18.75" customHeight="1" x14ac:dyDescent="0.2">
      <c r="A106" s="21">
        <v>2</v>
      </c>
      <c r="B106" s="101" t="s">
        <v>93</v>
      </c>
      <c r="C106" s="22">
        <v>3</v>
      </c>
      <c r="D106" s="22"/>
      <c r="E106" s="23"/>
      <c r="F106" s="24">
        <f t="shared" ref="F106:F133" si="10">AVERAGE(C106:E106)</f>
        <v>3</v>
      </c>
      <c r="G106" s="22">
        <v>3</v>
      </c>
      <c r="H106" s="22"/>
      <c r="I106" s="23"/>
      <c r="J106" s="24">
        <f t="shared" ref="J106:J133" si="11">AVERAGE(G106:I106)</f>
        <v>3</v>
      </c>
      <c r="K106" s="22">
        <v>3</v>
      </c>
      <c r="L106" s="22"/>
      <c r="M106" s="23"/>
      <c r="N106" s="24">
        <f t="shared" ref="N106:N133" si="12">AVERAGE(K106:M106)</f>
        <v>3</v>
      </c>
      <c r="O106" s="112">
        <v>3</v>
      </c>
      <c r="P106" s="98"/>
      <c r="Q106" s="108"/>
      <c r="R106" s="25"/>
      <c r="S106" s="24">
        <f t="shared" ref="S106:S133" si="13">AVERAGE(O106:Q106)</f>
        <v>3</v>
      </c>
      <c r="T106" s="26" t="str">
        <f t="shared" ref="T106:T133" si="14">IF(SUM(C106:E106,G106:I106,K106:M106,O106:Q106)&gt;0,"+","-")</f>
        <v>+</v>
      </c>
    </row>
    <row r="107" spans="1:20" ht="18.75" customHeight="1" x14ac:dyDescent="0.2">
      <c r="A107" s="21">
        <v>3</v>
      </c>
      <c r="B107" s="101" t="s">
        <v>93</v>
      </c>
      <c r="C107" s="22">
        <v>3</v>
      </c>
      <c r="D107" s="22"/>
      <c r="E107" s="23"/>
      <c r="F107" s="24">
        <f t="shared" si="10"/>
        <v>3</v>
      </c>
      <c r="G107" s="22">
        <v>3</v>
      </c>
      <c r="H107" s="22"/>
      <c r="I107" s="23"/>
      <c r="J107" s="24">
        <f t="shared" si="11"/>
        <v>3</v>
      </c>
      <c r="K107" s="22">
        <v>3</v>
      </c>
      <c r="L107" s="22"/>
      <c r="M107" s="23"/>
      <c r="N107" s="24">
        <f t="shared" si="12"/>
        <v>3</v>
      </c>
      <c r="O107" s="112">
        <v>3</v>
      </c>
      <c r="P107" s="98"/>
      <c r="Q107" s="108"/>
      <c r="R107" s="25"/>
      <c r="S107" s="24">
        <f t="shared" si="13"/>
        <v>3</v>
      </c>
      <c r="T107" s="26" t="str">
        <f t="shared" si="14"/>
        <v>+</v>
      </c>
    </row>
    <row r="108" spans="1:20" ht="18.75" customHeight="1" x14ac:dyDescent="0.2">
      <c r="A108" s="21">
        <v>4</v>
      </c>
      <c r="B108" s="101" t="s">
        <v>93</v>
      </c>
      <c r="C108" s="22"/>
      <c r="D108" s="22"/>
      <c r="E108" s="23">
        <v>1</v>
      </c>
      <c r="F108" s="24">
        <f t="shared" si="10"/>
        <v>1</v>
      </c>
      <c r="G108" s="22">
        <v>3</v>
      </c>
      <c r="H108" s="22"/>
      <c r="I108" s="23"/>
      <c r="J108" s="24">
        <f t="shared" si="11"/>
        <v>3</v>
      </c>
      <c r="K108" s="22">
        <v>3</v>
      </c>
      <c r="L108" s="22"/>
      <c r="M108" s="23"/>
      <c r="N108" s="24">
        <f t="shared" si="12"/>
        <v>3</v>
      </c>
      <c r="O108" s="112">
        <v>3</v>
      </c>
      <c r="P108" s="98"/>
      <c r="Q108" s="108"/>
      <c r="R108" s="25"/>
      <c r="S108" s="24">
        <f t="shared" si="13"/>
        <v>3</v>
      </c>
      <c r="T108" s="26" t="str">
        <f t="shared" si="14"/>
        <v>+</v>
      </c>
    </row>
    <row r="109" spans="1:20" ht="18.75" customHeight="1" x14ac:dyDescent="0.2">
      <c r="A109" s="21">
        <v>5</v>
      </c>
      <c r="B109" s="101" t="s">
        <v>93</v>
      </c>
      <c r="C109" s="22"/>
      <c r="D109" s="22"/>
      <c r="E109" s="23">
        <v>1</v>
      </c>
      <c r="F109" s="24">
        <f t="shared" si="10"/>
        <v>1</v>
      </c>
      <c r="G109" s="22">
        <v>3</v>
      </c>
      <c r="H109" s="22"/>
      <c r="I109" s="23"/>
      <c r="J109" s="24">
        <f t="shared" si="11"/>
        <v>3</v>
      </c>
      <c r="K109" s="22">
        <v>3</v>
      </c>
      <c r="L109" s="22"/>
      <c r="M109" s="23"/>
      <c r="N109" s="24">
        <f t="shared" si="12"/>
        <v>3</v>
      </c>
      <c r="O109" s="112">
        <v>3</v>
      </c>
      <c r="P109" s="98"/>
      <c r="Q109" s="108"/>
      <c r="R109" s="25"/>
      <c r="S109" s="24">
        <f t="shared" si="13"/>
        <v>3</v>
      </c>
      <c r="T109" s="26" t="str">
        <f t="shared" si="14"/>
        <v>+</v>
      </c>
    </row>
    <row r="110" spans="1:20" ht="18.75" customHeight="1" x14ac:dyDescent="0.2">
      <c r="A110" s="21">
        <v>6</v>
      </c>
      <c r="B110" s="101" t="s">
        <v>93</v>
      </c>
      <c r="C110" s="22"/>
      <c r="D110" s="22"/>
      <c r="E110" s="23">
        <v>1</v>
      </c>
      <c r="F110" s="24">
        <f t="shared" si="10"/>
        <v>1</v>
      </c>
      <c r="G110" s="22"/>
      <c r="H110" s="22"/>
      <c r="I110" s="23">
        <v>1</v>
      </c>
      <c r="J110" s="24">
        <f t="shared" si="11"/>
        <v>1</v>
      </c>
      <c r="K110" s="22">
        <v>3</v>
      </c>
      <c r="L110" s="22"/>
      <c r="M110" s="23"/>
      <c r="N110" s="24">
        <f t="shared" si="12"/>
        <v>3</v>
      </c>
      <c r="O110" s="112">
        <v>3</v>
      </c>
      <c r="P110" s="98"/>
      <c r="Q110" s="108"/>
      <c r="R110" s="25"/>
      <c r="S110" s="24">
        <f t="shared" si="13"/>
        <v>3</v>
      </c>
      <c r="T110" s="26" t="str">
        <f t="shared" si="14"/>
        <v>+</v>
      </c>
    </row>
    <row r="111" spans="1:20" ht="18.75" customHeight="1" x14ac:dyDescent="0.2">
      <c r="A111" s="21">
        <v>7</v>
      </c>
      <c r="B111" s="101" t="s">
        <v>93</v>
      </c>
      <c r="C111" s="22">
        <v>3</v>
      </c>
      <c r="D111" s="22"/>
      <c r="E111" s="23"/>
      <c r="F111" s="24">
        <f t="shared" si="10"/>
        <v>3</v>
      </c>
      <c r="G111" s="22"/>
      <c r="H111" s="22"/>
      <c r="I111" s="23">
        <v>1</v>
      </c>
      <c r="J111" s="24">
        <f t="shared" si="11"/>
        <v>1</v>
      </c>
      <c r="K111" s="22">
        <v>3</v>
      </c>
      <c r="L111" s="22"/>
      <c r="M111" s="23"/>
      <c r="N111" s="24">
        <f t="shared" si="12"/>
        <v>3</v>
      </c>
      <c r="O111" s="112"/>
      <c r="P111" s="98"/>
      <c r="Q111" s="108">
        <v>1</v>
      </c>
      <c r="R111" s="25"/>
      <c r="S111" s="24">
        <f t="shared" si="13"/>
        <v>1</v>
      </c>
      <c r="T111" s="26" t="str">
        <f t="shared" si="14"/>
        <v>+</v>
      </c>
    </row>
    <row r="112" spans="1:20" ht="18.75" customHeight="1" x14ac:dyDescent="0.2">
      <c r="A112" s="21">
        <v>8</v>
      </c>
      <c r="B112" s="101" t="s">
        <v>93</v>
      </c>
      <c r="C112" s="22">
        <v>3</v>
      </c>
      <c r="D112" s="22"/>
      <c r="E112" s="23"/>
      <c r="F112" s="24">
        <f t="shared" si="10"/>
        <v>3</v>
      </c>
      <c r="G112" s="22"/>
      <c r="H112" s="22"/>
      <c r="I112" s="23">
        <v>1</v>
      </c>
      <c r="J112" s="24">
        <f t="shared" si="11"/>
        <v>1</v>
      </c>
      <c r="K112" s="22">
        <v>3</v>
      </c>
      <c r="L112" s="22"/>
      <c r="M112" s="23"/>
      <c r="N112" s="24">
        <f t="shared" si="12"/>
        <v>3</v>
      </c>
      <c r="O112" s="112"/>
      <c r="P112" s="98"/>
      <c r="Q112" s="108">
        <v>1</v>
      </c>
      <c r="R112" s="25"/>
      <c r="S112" s="24">
        <f t="shared" si="13"/>
        <v>1</v>
      </c>
      <c r="T112" s="26" t="str">
        <f t="shared" si="14"/>
        <v>+</v>
      </c>
    </row>
    <row r="113" spans="1:20" ht="18.75" customHeight="1" x14ac:dyDescent="0.2">
      <c r="A113" s="21">
        <v>9</v>
      </c>
      <c r="B113" s="101" t="s">
        <v>92</v>
      </c>
      <c r="C113" s="22">
        <v>3</v>
      </c>
      <c r="D113" s="22"/>
      <c r="E113" s="23"/>
      <c r="F113" s="24">
        <f t="shared" si="10"/>
        <v>3</v>
      </c>
      <c r="G113" s="22">
        <v>3</v>
      </c>
      <c r="H113" s="22"/>
      <c r="I113" s="23"/>
      <c r="J113" s="24">
        <f t="shared" si="11"/>
        <v>3</v>
      </c>
      <c r="K113" s="22">
        <v>3</v>
      </c>
      <c r="L113" s="22"/>
      <c r="M113" s="23"/>
      <c r="N113" s="24">
        <f t="shared" si="12"/>
        <v>3</v>
      </c>
      <c r="O113" s="112"/>
      <c r="P113" s="98"/>
      <c r="Q113" s="108">
        <v>1</v>
      </c>
      <c r="R113" s="25"/>
      <c r="S113" s="24">
        <f t="shared" si="13"/>
        <v>1</v>
      </c>
      <c r="T113" s="26" t="str">
        <f t="shared" si="14"/>
        <v>+</v>
      </c>
    </row>
    <row r="114" spans="1:20" ht="18.75" customHeight="1" x14ac:dyDescent="0.2">
      <c r="A114" s="21">
        <v>10</v>
      </c>
      <c r="B114" s="101" t="s">
        <v>1</v>
      </c>
      <c r="C114" s="22">
        <v>3</v>
      </c>
      <c r="D114" s="22"/>
      <c r="E114" s="23"/>
      <c r="F114" s="24">
        <f t="shared" si="10"/>
        <v>3</v>
      </c>
      <c r="G114" s="22">
        <v>3</v>
      </c>
      <c r="H114" s="22"/>
      <c r="I114" s="23"/>
      <c r="J114" s="24">
        <f t="shared" si="11"/>
        <v>3</v>
      </c>
      <c r="K114" s="22">
        <v>3</v>
      </c>
      <c r="L114" s="22"/>
      <c r="M114" s="23"/>
      <c r="N114" s="24">
        <f t="shared" si="12"/>
        <v>3</v>
      </c>
      <c r="O114" s="112"/>
      <c r="P114" s="98"/>
      <c r="Q114" s="108">
        <v>1</v>
      </c>
      <c r="R114" s="25"/>
      <c r="S114" s="24">
        <f t="shared" si="13"/>
        <v>1</v>
      </c>
      <c r="T114" s="26" t="str">
        <f t="shared" si="14"/>
        <v>+</v>
      </c>
    </row>
    <row r="115" spans="1:20" ht="18.75" customHeight="1" x14ac:dyDescent="0.2">
      <c r="A115" s="21">
        <v>11</v>
      </c>
      <c r="B115" s="101" t="s">
        <v>1</v>
      </c>
      <c r="C115" s="22"/>
      <c r="D115" s="22">
        <v>2</v>
      </c>
      <c r="E115" s="23"/>
      <c r="F115" s="24">
        <f t="shared" si="10"/>
        <v>2</v>
      </c>
      <c r="G115" s="22"/>
      <c r="H115" s="22">
        <v>2</v>
      </c>
      <c r="I115" s="23"/>
      <c r="J115" s="24">
        <f t="shared" si="11"/>
        <v>2</v>
      </c>
      <c r="K115" s="22"/>
      <c r="L115" s="22"/>
      <c r="M115" s="23">
        <v>1</v>
      </c>
      <c r="N115" s="24">
        <f t="shared" si="12"/>
        <v>1</v>
      </c>
      <c r="O115" s="112"/>
      <c r="P115" s="98"/>
      <c r="Q115" s="108">
        <v>1</v>
      </c>
      <c r="R115" s="25"/>
      <c r="S115" s="24">
        <f t="shared" si="13"/>
        <v>1</v>
      </c>
      <c r="T115" s="26" t="str">
        <f t="shared" si="14"/>
        <v>+</v>
      </c>
    </row>
    <row r="116" spans="1:20" ht="18.75" customHeight="1" x14ac:dyDescent="0.2">
      <c r="A116" s="21">
        <v>12</v>
      </c>
      <c r="B116" s="101" t="s">
        <v>1</v>
      </c>
      <c r="C116" s="22"/>
      <c r="D116" s="22">
        <v>2</v>
      </c>
      <c r="E116" s="23"/>
      <c r="F116" s="24">
        <f t="shared" si="10"/>
        <v>2</v>
      </c>
      <c r="G116" s="22"/>
      <c r="H116" s="22">
        <v>2</v>
      </c>
      <c r="I116" s="23"/>
      <c r="J116" s="24">
        <f t="shared" si="11"/>
        <v>2</v>
      </c>
      <c r="K116" s="22"/>
      <c r="L116" s="22"/>
      <c r="M116" s="23">
        <v>1</v>
      </c>
      <c r="N116" s="24">
        <f t="shared" si="12"/>
        <v>1</v>
      </c>
      <c r="O116" s="112"/>
      <c r="P116" s="98"/>
      <c r="Q116" s="108">
        <v>1</v>
      </c>
      <c r="R116" s="25"/>
      <c r="S116" s="24">
        <f t="shared" si="13"/>
        <v>1</v>
      </c>
      <c r="T116" s="26" t="str">
        <f t="shared" si="14"/>
        <v>+</v>
      </c>
    </row>
    <row r="117" spans="1:20" ht="18.75" customHeight="1" x14ac:dyDescent="0.2">
      <c r="A117" s="21">
        <v>13</v>
      </c>
      <c r="B117" s="101" t="s">
        <v>1</v>
      </c>
      <c r="C117" s="22"/>
      <c r="D117" s="22">
        <v>2</v>
      </c>
      <c r="E117" s="23"/>
      <c r="F117" s="24">
        <f t="shared" si="10"/>
        <v>2</v>
      </c>
      <c r="G117" s="22"/>
      <c r="H117" s="22">
        <v>2</v>
      </c>
      <c r="I117" s="23"/>
      <c r="J117" s="24">
        <f t="shared" si="11"/>
        <v>2</v>
      </c>
      <c r="K117" s="22"/>
      <c r="L117" s="22"/>
      <c r="M117" s="23">
        <v>1</v>
      </c>
      <c r="N117" s="24">
        <f t="shared" si="12"/>
        <v>1</v>
      </c>
      <c r="O117" s="112"/>
      <c r="P117" s="98">
        <v>2</v>
      </c>
      <c r="Q117" s="108"/>
      <c r="R117" s="25"/>
      <c r="S117" s="24">
        <f t="shared" si="13"/>
        <v>2</v>
      </c>
      <c r="T117" s="26" t="str">
        <f t="shared" si="14"/>
        <v>+</v>
      </c>
    </row>
    <row r="118" spans="1:20" ht="18.75" customHeight="1" x14ac:dyDescent="0.2">
      <c r="A118" s="21">
        <v>14</v>
      </c>
      <c r="B118" s="101" t="s">
        <v>1</v>
      </c>
      <c r="C118" s="22"/>
      <c r="D118" s="22">
        <v>2</v>
      </c>
      <c r="E118" s="23"/>
      <c r="F118" s="24">
        <f t="shared" si="10"/>
        <v>2</v>
      </c>
      <c r="G118" s="22"/>
      <c r="H118" s="22">
        <v>2</v>
      </c>
      <c r="I118" s="23"/>
      <c r="J118" s="24">
        <f t="shared" si="11"/>
        <v>2</v>
      </c>
      <c r="K118" s="22"/>
      <c r="L118" s="22">
        <v>2</v>
      </c>
      <c r="M118" s="23"/>
      <c r="N118" s="24">
        <f t="shared" si="12"/>
        <v>2</v>
      </c>
      <c r="O118" s="112"/>
      <c r="P118" s="98">
        <v>2</v>
      </c>
      <c r="Q118" s="108"/>
      <c r="R118" s="25"/>
      <c r="S118" s="24">
        <f t="shared" si="13"/>
        <v>2</v>
      </c>
      <c r="T118" s="26" t="str">
        <f t="shared" si="14"/>
        <v>+</v>
      </c>
    </row>
    <row r="119" spans="1:20" ht="18.75" customHeight="1" x14ac:dyDescent="0.2">
      <c r="A119" s="21">
        <v>15</v>
      </c>
      <c r="B119" s="101" t="s">
        <v>1</v>
      </c>
      <c r="C119" s="22"/>
      <c r="D119" s="22">
        <v>2</v>
      </c>
      <c r="E119" s="23"/>
      <c r="F119" s="24">
        <f t="shared" si="10"/>
        <v>2</v>
      </c>
      <c r="G119" s="22"/>
      <c r="H119" s="22">
        <v>2</v>
      </c>
      <c r="I119" s="23"/>
      <c r="J119" s="24">
        <f t="shared" si="11"/>
        <v>2</v>
      </c>
      <c r="K119" s="22"/>
      <c r="L119" s="22">
        <v>2</v>
      </c>
      <c r="M119" s="23"/>
      <c r="N119" s="24">
        <f t="shared" si="12"/>
        <v>2</v>
      </c>
      <c r="O119" s="112"/>
      <c r="P119" s="98">
        <v>2</v>
      </c>
      <c r="Q119" s="108"/>
      <c r="R119" s="25"/>
      <c r="S119" s="24">
        <f t="shared" si="13"/>
        <v>2</v>
      </c>
      <c r="T119" s="26" t="str">
        <f t="shared" si="14"/>
        <v>+</v>
      </c>
    </row>
    <row r="120" spans="1:20" ht="18.75" customHeight="1" x14ac:dyDescent="0.2">
      <c r="A120" s="21">
        <v>16</v>
      </c>
      <c r="B120" s="101" t="s">
        <v>1</v>
      </c>
      <c r="C120" s="22"/>
      <c r="D120" s="22">
        <v>2</v>
      </c>
      <c r="E120" s="23"/>
      <c r="F120" s="24">
        <f t="shared" si="10"/>
        <v>2</v>
      </c>
      <c r="G120" s="22"/>
      <c r="H120" s="22">
        <v>2</v>
      </c>
      <c r="I120" s="23"/>
      <c r="J120" s="24">
        <f t="shared" si="11"/>
        <v>2</v>
      </c>
      <c r="K120" s="22"/>
      <c r="L120" s="22">
        <v>2</v>
      </c>
      <c r="M120" s="23"/>
      <c r="N120" s="24">
        <f t="shared" si="12"/>
        <v>2</v>
      </c>
      <c r="O120" s="112"/>
      <c r="P120" s="98">
        <v>2</v>
      </c>
      <c r="Q120" s="108"/>
      <c r="R120" s="25"/>
      <c r="S120" s="24">
        <f t="shared" si="13"/>
        <v>2</v>
      </c>
      <c r="T120" s="26" t="str">
        <f t="shared" si="14"/>
        <v>+</v>
      </c>
    </row>
    <row r="121" spans="1:20" ht="18.75" customHeight="1" x14ac:dyDescent="0.2">
      <c r="A121" s="21">
        <v>17</v>
      </c>
      <c r="B121" s="101" t="s">
        <v>1</v>
      </c>
      <c r="C121" s="22"/>
      <c r="D121" s="22">
        <v>2</v>
      </c>
      <c r="E121" s="23"/>
      <c r="F121" s="24">
        <f t="shared" si="10"/>
        <v>2</v>
      </c>
      <c r="G121" s="22"/>
      <c r="H121" s="22">
        <v>2</v>
      </c>
      <c r="I121" s="23"/>
      <c r="J121" s="24">
        <f t="shared" si="11"/>
        <v>2</v>
      </c>
      <c r="K121" s="22"/>
      <c r="L121" s="22">
        <v>2</v>
      </c>
      <c r="M121" s="23"/>
      <c r="N121" s="24">
        <f t="shared" si="12"/>
        <v>2</v>
      </c>
      <c r="O121" s="112"/>
      <c r="P121" s="98"/>
      <c r="Q121" s="108">
        <v>1</v>
      </c>
      <c r="R121" s="25"/>
      <c r="S121" s="24">
        <f t="shared" si="13"/>
        <v>1</v>
      </c>
      <c r="T121" s="26" t="str">
        <f t="shared" si="14"/>
        <v>+</v>
      </c>
    </row>
    <row r="122" spans="1:20" ht="18.75" customHeight="1" x14ac:dyDescent="0.2">
      <c r="A122" s="21">
        <v>18</v>
      </c>
      <c r="B122" s="101" t="s">
        <v>1</v>
      </c>
      <c r="C122" s="22"/>
      <c r="D122" s="22">
        <v>2</v>
      </c>
      <c r="E122" s="23"/>
      <c r="F122" s="24">
        <f t="shared" si="10"/>
        <v>2</v>
      </c>
      <c r="G122" s="22"/>
      <c r="H122" s="22">
        <v>2</v>
      </c>
      <c r="I122" s="23"/>
      <c r="J122" s="24">
        <f t="shared" si="11"/>
        <v>2</v>
      </c>
      <c r="K122" s="22"/>
      <c r="L122" s="22">
        <v>2</v>
      </c>
      <c r="M122" s="23"/>
      <c r="N122" s="24">
        <f t="shared" si="12"/>
        <v>2</v>
      </c>
      <c r="O122" s="112"/>
      <c r="P122" s="98"/>
      <c r="Q122" s="108">
        <v>1</v>
      </c>
      <c r="R122" s="25"/>
      <c r="S122" s="24">
        <f t="shared" si="13"/>
        <v>1</v>
      </c>
      <c r="T122" s="26" t="str">
        <f t="shared" si="14"/>
        <v>+</v>
      </c>
    </row>
    <row r="123" spans="1:20" ht="18.75" customHeight="1" x14ac:dyDescent="0.2">
      <c r="A123" s="21">
        <v>19</v>
      </c>
      <c r="B123" s="101" t="s">
        <v>1</v>
      </c>
      <c r="C123" s="22"/>
      <c r="D123" s="22">
        <v>2</v>
      </c>
      <c r="E123" s="23"/>
      <c r="F123" s="24">
        <f t="shared" si="10"/>
        <v>2</v>
      </c>
      <c r="G123" s="22"/>
      <c r="H123" s="22">
        <v>2</v>
      </c>
      <c r="I123" s="23"/>
      <c r="J123" s="24">
        <f t="shared" si="11"/>
        <v>2</v>
      </c>
      <c r="K123" s="22"/>
      <c r="L123" s="22">
        <v>2</v>
      </c>
      <c r="M123" s="23"/>
      <c r="N123" s="24">
        <f t="shared" si="12"/>
        <v>2</v>
      </c>
      <c r="O123" s="112"/>
      <c r="P123" s="98"/>
      <c r="Q123" s="108">
        <v>1</v>
      </c>
      <c r="R123" s="25"/>
      <c r="S123" s="24">
        <f t="shared" si="13"/>
        <v>1</v>
      </c>
      <c r="T123" s="26" t="str">
        <f t="shared" si="14"/>
        <v>+</v>
      </c>
    </row>
    <row r="124" spans="1:20" ht="18.75" customHeight="1" x14ac:dyDescent="0.2">
      <c r="A124" s="21">
        <v>20</v>
      </c>
      <c r="B124" s="101" t="s">
        <v>1</v>
      </c>
      <c r="C124" s="22"/>
      <c r="D124" s="22"/>
      <c r="E124" s="23">
        <v>1</v>
      </c>
      <c r="F124" s="24">
        <f t="shared" si="10"/>
        <v>1</v>
      </c>
      <c r="G124" s="22"/>
      <c r="H124" s="22"/>
      <c r="I124" s="23">
        <v>1</v>
      </c>
      <c r="J124" s="24">
        <f t="shared" si="11"/>
        <v>1</v>
      </c>
      <c r="K124" s="22"/>
      <c r="L124" s="22"/>
      <c r="M124" s="23">
        <v>1</v>
      </c>
      <c r="N124" s="24">
        <f t="shared" si="12"/>
        <v>1</v>
      </c>
      <c r="O124" s="112"/>
      <c r="P124" s="98"/>
      <c r="Q124" s="108">
        <v>1</v>
      </c>
      <c r="R124" s="25"/>
      <c r="S124" s="24">
        <f t="shared" si="13"/>
        <v>1</v>
      </c>
      <c r="T124" s="26" t="str">
        <f t="shared" si="14"/>
        <v>+</v>
      </c>
    </row>
    <row r="125" spans="1:20" ht="18.75" customHeight="1" x14ac:dyDescent="0.2">
      <c r="A125" s="21">
        <v>21</v>
      </c>
      <c r="B125" s="101" t="s">
        <v>1</v>
      </c>
      <c r="C125" s="22"/>
      <c r="D125" s="22"/>
      <c r="E125" s="23">
        <v>1</v>
      </c>
      <c r="F125" s="24">
        <f t="shared" si="10"/>
        <v>1</v>
      </c>
      <c r="G125" s="22"/>
      <c r="H125" s="22"/>
      <c r="I125" s="23">
        <v>1</v>
      </c>
      <c r="J125" s="24">
        <f t="shared" si="11"/>
        <v>1</v>
      </c>
      <c r="K125" s="22"/>
      <c r="L125" s="22"/>
      <c r="M125" s="23">
        <v>1</v>
      </c>
      <c r="N125" s="24">
        <f t="shared" si="12"/>
        <v>1</v>
      </c>
      <c r="O125" s="112"/>
      <c r="P125" s="98"/>
      <c r="Q125" s="108">
        <v>1</v>
      </c>
      <c r="R125" s="25"/>
      <c r="S125" s="24">
        <f t="shared" si="13"/>
        <v>1</v>
      </c>
      <c r="T125" s="26" t="str">
        <f t="shared" si="14"/>
        <v>+</v>
      </c>
    </row>
    <row r="126" spans="1:20" ht="18.75" customHeight="1" x14ac:dyDescent="0.2">
      <c r="A126" s="21">
        <v>22</v>
      </c>
      <c r="B126" s="101" t="s">
        <v>1</v>
      </c>
      <c r="C126" s="22"/>
      <c r="D126" s="22"/>
      <c r="E126" s="23">
        <v>1</v>
      </c>
      <c r="F126" s="24">
        <f t="shared" si="10"/>
        <v>1</v>
      </c>
      <c r="G126" s="22"/>
      <c r="H126" s="22"/>
      <c r="I126" s="23">
        <v>1</v>
      </c>
      <c r="J126" s="24">
        <f t="shared" si="11"/>
        <v>1</v>
      </c>
      <c r="K126" s="22"/>
      <c r="L126" s="22"/>
      <c r="M126" s="23">
        <v>1</v>
      </c>
      <c r="N126" s="24">
        <f t="shared" si="12"/>
        <v>1</v>
      </c>
      <c r="O126" s="112"/>
      <c r="P126" s="98"/>
      <c r="Q126" s="108">
        <v>1</v>
      </c>
      <c r="R126" s="25"/>
      <c r="S126" s="24">
        <f t="shared" si="13"/>
        <v>1</v>
      </c>
      <c r="T126" s="26" t="str">
        <f t="shared" si="14"/>
        <v>+</v>
      </c>
    </row>
    <row r="127" spans="1:20" ht="18.75" customHeight="1" x14ac:dyDescent="0.2">
      <c r="A127" s="21">
        <v>23</v>
      </c>
      <c r="B127" s="101" t="s">
        <v>1</v>
      </c>
      <c r="C127" s="22"/>
      <c r="D127" s="22"/>
      <c r="E127" s="23">
        <v>1</v>
      </c>
      <c r="F127" s="24">
        <f t="shared" si="10"/>
        <v>1</v>
      </c>
      <c r="G127" s="22"/>
      <c r="H127" s="22"/>
      <c r="I127" s="23">
        <v>1</v>
      </c>
      <c r="J127" s="24">
        <f t="shared" si="11"/>
        <v>1</v>
      </c>
      <c r="K127" s="22"/>
      <c r="L127" s="22"/>
      <c r="M127" s="23">
        <v>1</v>
      </c>
      <c r="N127" s="24">
        <f t="shared" si="12"/>
        <v>1</v>
      </c>
      <c r="O127" s="112"/>
      <c r="P127" s="98"/>
      <c r="Q127" s="108">
        <v>1</v>
      </c>
      <c r="R127" s="25"/>
      <c r="S127" s="24">
        <f t="shared" si="13"/>
        <v>1</v>
      </c>
      <c r="T127" s="26" t="str">
        <f t="shared" si="14"/>
        <v>+</v>
      </c>
    </row>
    <row r="128" spans="1:20" ht="18.75" customHeight="1" x14ac:dyDescent="0.2">
      <c r="A128" s="21">
        <v>24</v>
      </c>
      <c r="B128" s="101" t="s">
        <v>1</v>
      </c>
      <c r="C128" s="22"/>
      <c r="D128" s="22"/>
      <c r="E128" s="23">
        <v>1</v>
      </c>
      <c r="F128" s="24">
        <f t="shared" si="10"/>
        <v>1</v>
      </c>
      <c r="G128" s="22"/>
      <c r="H128" s="22">
        <v>2</v>
      </c>
      <c r="I128" s="23"/>
      <c r="J128" s="24">
        <f t="shared" si="11"/>
        <v>2</v>
      </c>
      <c r="K128" s="22"/>
      <c r="L128" s="22">
        <v>2</v>
      </c>
      <c r="M128" s="23"/>
      <c r="N128" s="24">
        <f t="shared" si="12"/>
        <v>2</v>
      </c>
      <c r="O128" s="112"/>
      <c r="P128" s="98"/>
      <c r="Q128" s="108">
        <v>1</v>
      </c>
      <c r="R128" s="25"/>
      <c r="S128" s="24">
        <f t="shared" si="13"/>
        <v>1</v>
      </c>
      <c r="T128" s="26" t="str">
        <f t="shared" si="14"/>
        <v>+</v>
      </c>
    </row>
    <row r="129" spans="1:20" ht="18.75" customHeight="1" x14ac:dyDescent="0.2">
      <c r="A129" s="21">
        <v>25</v>
      </c>
      <c r="B129" s="102" t="s">
        <v>1</v>
      </c>
      <c r="C129" s="22"/>
      <c r="D129" s="22"/>
      <c r="E129" s="23">
        <v>1</v>
      </c>
      <c r="F129" s="24">
        <f t="shared" si="10"/>
        <v>1</v>
      </c>
      <c r="G129" s="22"/>
      <c r="H129" s="22"/>
      <c r="I129" s="23">
        <v>1</v>
      </c>
      <c r="J129" s="24">
        <f t="shared" si="11"/>
        <v>1</v>
      </c>
      <c r="K129" s="22"/>
      <c r="L129" s="22"/>
      <c r="M129" s="23">
        <v>1</v>
      </c>
      <c r="N129" s="24">
        <f t="shared" si="12"/>
        <v>1</v>
      </c>
      <c r="O129" s="112"/>
      <c r="P129" s="98"/>
      <c r="Q129" s="108">
        <v>1</v>
      </c>
      <c r="R129" s="25"/>
      <c r="S129" s="24">
        <f t="shared" si="13"/>
        <v>1</v>
      </c>
      <c r="T129" s="26" t="str">
        <f t="shared" si="14"/>
        <v>+</v>
      </c>
    </row>
    <row r="130" spans="1:20" ht="18.75" customHeight="1" x14ac:dyDescent="0.2">
      <c r="A130" s="21">
        <v>26</v>
      </c>
      <c r="B130" s="29"/>
      <c r="C130" s="22"/>
      <c r="D130" s="22"/>
      <c r="E130" s="23">
        <v>0</v>
      </c>
      <c r="F130" s="24">
        <f t="shared" si="10"/>
        <v>0</v>
      </c>
      <c r="G130" s="22"/>
      <c r="H130" s="22"/>
      <c r="I130" s="23">
        <v>0</v>
      </c>
      <c r="J130" s="24">
        <f t="shared" si="11"/>
        <v>0</v>
      </c>
      <c r="K130" s="22"/>
      <c r="L130" s="22"/>
      <c r="M130" s="23">
        <v>0</v>
      </c>
      <c r="N130" s="24">
        <f t="shared" si="12"/>
        <v>0</v>
      </c>
      <c r="O130" s="112"/>
      <c r="P130" s="98"/>
      <c r="Q130" s="108">
        <v>0</v>
      </c>
      <c r="R130" s="25"/>
      <c r="S130" s="24">
        <f t="shared" si="13"/>
        <v>0</v>
      </c>
      <c r="T130" s="26" t="str">
        <f t="shared" si="14"/>
        <v>-</v>
      </c>
    </row>
    <row r="131" spans="1:20" ht="18.75" customHeight="1" x14ac:dyDescent="0.2">
      <c r="A131" s="21">
        <v>27</v>
      </c>
      <c r="B131" s="29"/>
      <c r="C131" s="22"/>
      <c r="D131" s="22"/>
      <c r="E131" s="23">
        <v>0</v>
      </c>
      <c r="F131" s="24">
        <f t="shared" si="10"/>
        <v>0</v>
      </c>
      <c r="G131" s="22"/>
      <c r="H131" s="22"/>
      <c r="I131" s="23">
        <v>0</v>
      </c>
      <c r="J131" s="24">
        <f t="shared" si="11"/>
        <v>0</v>
      </c>
      <c r="K131" s="22"/>
      <c r="L131" s="22"/>
      <c r="M131" s="23">
        <v>0</v>
      </c>
      <c r="N131" s="24">
        <f t="shared" si="12"/>
        <v>0</v>
      </c>
      <c r="O131" s="112"/>
      <c r="P131" s="98"/>
      <c r="Q131" s="108">
        <v>0</v>
      </c>
      <c r="R131" s="25"/>
      <c r="S131" s="24">
        <f t="shared" si="13"/>
        <v>0</v>
      </c>
      <c r="T131" s="26" t="str">
        <f t="shared" si="14"/>
        <v>-</v>
      </c>
    </row>
    <row r="132" spans="1:20" ht="18.75" customHeight="1" x14ac:dyDescent="0.2">
      <c r="A132" s="21">
        <v>28</v>
      </c>
      <c r="B132" s="29"/>
      <c r="C132" s="22"/>
      <c r="D132" s="22"/>
      <c r="E132" s="23">
        <v>0</v>
      </c>
      <c r="F132" s="24">
        <f t="shared" si="10"/>
        <v>0</v>
      </c>
      <c r="G132" s="22"/>
      <c r="H132" s="22"/>
      <c r="I132" s="23">
        <v>0</v>
      </c>
      <c r="J132" s="24">
        <f t="shared" si="11"/>
        <v>0</v>
      </c>
      <c r="K132" s="22"/>
      <c r="L132" s="22"/>
      <c r="M132" s="23">
        <v>0</v>
      </c>
      <c r="N132" s="24">
        <f t="shared" si="12"/>
        <v>0</v>
      </c>
      <c r="O132" s="112"/>
      <c r="P132" s="98"/>
      <c r="Q132" s="108">
        <v>0</v>
      </c>
      <c r="R132" s="25"/>
      <c r="S132" s="24">
        <f t="shared" si="13"/>
        <v>0</v>
      </c>
      <c r="T132" s="26" t="str">
        <f t="shared" si="14"/>
        <v>-</v>
      </c>
    </row>
    <row r="133" spans="1:20" ht="18.75" customHeight="1" thickBot="1" x14ac:dyDescent="0.25">
      <c r="A133" s="21">
        <v>29</v>
      </c>
      <c r="B133" s="29"/>
      <c r="C133" s="22"/>
      <c r="D133" s="22"/>
      <c r="E133" s="23">
        <v>0</v>
      </c>
      <c r="F133" s="24">
        <f t="shared" si="10"/>
        <v>0</v>
      </c>
      <c r="G133" s="22"/>
      <c r="H133" s="22"/>
      <c r="I133" s="23">
        <v>0</v>
      </c>
      <c r="J133" s="24">
        <f t="shared" si="11"/>
        <v>0</v>
      </c>
      <c r="K133" s="22"/>
      <c r="L133" s="22"/>
      <c r="M133" s="23">
        <v>0</v>
      </c>
      <c r="N133" s="24">
        <f t="shared" si="12"/>
        <v>0</v>
      </c>
      <c r="O133" s="113"/>
      <c r="P133" s="97"/>
      <c r="Q133" s="117">
        <v>0</v>
      </c>
      <c r="R133" s="25"/>
      <c r="S133" s="24">
        <f t="shared" si="13"/>
        <v>0</v>
      </c>
      <c r="T133" s="26" t="str">
        <f t="shared" si="14"/>
        <v>-</v>
      </c>
    </row>
    <row r="134" spans="1:20" ht="18.75" customHeight="1" x14ac:dyDescent="0.2">
      <c r="A134" s="217" t="s">
        <v>23</v>
      </c>
      <c r="B134" s="218"/>
      <c r="C134" s="9">
        <f>COUNTIF(C105:C133,3)/T134</f>
        <v>0.28000000000000003</v>
      </c>
      <c r="D134" s="9">
        <f>COUNTIF(D105:D133,2)/T134</f>
        <v>0.36</v>
      </c>
      <c r="E134" s="13">
        <f>COUNTIF(E105:E133,1)/T134</f>
        <v>0.36</v>
      </c>
      <c r="F134" s="219">
        <f>SUMIF(F105:F133,"&gt;0")/T134</f>
        <v>1.92</v>
      </c>
      <c r="G134" s="9">
        <f>COUNTIF(G105:G133,3)/T134</f>
        <v>0.28000000000000003</v>
      </c>
      <c r="H134" s="9">
        <f>COUNTIF(H105:H133,2)/T134</f>
        <v>0.4</v>
      </c>
      <c r="I134" s="13">
        <f>COUNTIF(I105:I133,1)/T134</f>
        <v>0.32</v>
      </c>
      <c r="J134" s="219">
        <f>SUMIF(J105:J133,"&gt;0")/T134</f>
        <v>1.96</v>
      </c>
      <c r="K134" s="9">
        <f>COUNTIF(K105:K133,3)/T134</f>
        <v>0.4</v>
      </c>
      <c r="L134" s="9">
        <f>COUNTIF(L105:L133,2)/T134</f>
        <v>0.28000000000000003</v>
      </c>
      <c r="M134" s="13">
        <f>COUNTIF(M105:M133,1)/T134</f>
        <v>0.32</v>
      </c>
      <c r="N134" s="219">
        <f>SUMIF(N105:N133,"&gt;0")/T134</f>
        <v>2.08</v>
      </c>
      <c r="O134" s="9">
        <f>COUNTIF(O105:O133,3)/T134</f>
        <v>0.24</v>
      </c>
      <c r="P134" s="9">
        <f>COUNTIF(P105:P133,2)/T134</f>
        <v>0.16</v>
      </c>
      <c r="Q134" s="9">
        <f>COUNTIF(Q105:Q133,1)/T134</f>
        <v>0.6</v>
      </c>
      <c r="R134" s="9">
        <f>COUNTIF(R105:R133,3)/T134</f>
        <v>0</v>
      </c>
      <c r="S134" s="250">
        <f>SUMIF(S105:S133,"&gt;0")/T134</f>
        <v>1.64</v>
      </c>
      <c r="T134" s="221">
        <f>COUNTIF(T105:T133,"+")</f>
        <v>25</v>
      </c>
    </row>
    <row r="135" spans="1:20" ht="18.75" customHeight="1" thickBot="1" x14ac:dyDescent="0.25">
      <c r="A135" s="227" t="s">
        <v>22</v>
      </c>
      <c r="B135" s="228"/>
      <c r="C135" s="15">
        <f>COUNTIF(C105:C133,"3")</f>
        <v>7</v>
      </c>
      <c r="D135" s="15">
        <f>COUNTIF(D105:D133,"2")</f>
        <v>9</v>
      </c>
      <c r="E135" s="16">
        <f>COUNTIF(E105:E133,"1")</f>
        <v>9</v>
      </c>
      <c r="F135" s="220"/>
      <c r="G135" s="15">
        <f>COUNTIF(G105:G133,"3")</f>
        <v>7</v>
      </c>
      <c r="H135" s="15">
        <f>COUNTIF(H105:H133,"2")</f>
        <v>10</v>
      </c>
      <c r="I135" s="16">
        <f>COUNTIF(I105:I133,"1")</f>
        <v>8</v>
      </c>
      <c r="J135" s="220"/>
      <c r="K135" s="15">
        <f>COUNTIF(K105:K133,"3")</f>
        <v>10</v>
      </c>
      <c r="L135" s="15">
        <f>COUNTIF(L105:L133,"2")</f>
        <v>7</v>
      </c>
      <c r="M135" s="16">
        <f>COUNTIF(M105:M133,"1")</f>
        <v>8</v>
      </c>
      <c r="N135" s="220"/>
      <c r="O135" s="15">
        <f>COUNTIF(O105:O133,"3")</f>
        <v>6</v>
      </c>
      <c r="P135" s="15">
        <f>COUNTIF(P105:P133,"2")</f>
        <v>4</v>
      </c>
      <c r="Q135" s="15">
        <f>COUNTIF(Q105:Q133,"1")</f>
        <v>15</v>
      </c>
      <c r="R135" s="15">
        <f>COUNTIF(R105:R133,"3")</f>
        <v>0</v>
      </c>
      <c r="S135" s="251"/>
      <c r="T135" s="222"/>
    </row>
    <row r="136" spans="1:20" ht="18.75" customHeight="1" x14ac:dyDescent="0.2">
      <c r="A136" s="19"/>
      <c r="B136" s="19"/>
      <c r="C136" s="20"/>
      <c r="D136" s="20"/>
      <c r="E136" s="20"/>
      <c r="F136" s="12"/>
      <c r="G136" s="20"/>
      <c r="H136" s="20"/>
      <c r="I136" s="20"/>
      <c r="J136" s="12"/>
      <c r="K136" s="20"/>
      <c r="L136" s="20"/>
      <c r="M136" s="20"/>
      <c r="N136" s="12"/>
      <c r="O136" s="20"/>
      <c r="P136" s="20"/>
      <c r="Q136" s="20"/>
      <c r="R136" s="20"/>
      <c r="S136" s="12"/>
      <c r="T136" s="20"/>
    </row>
    <row r="137" spans="1:20" ht="18.75" customHeight="1" x14ac:dyDescent="0.2">
      <c r="A137" s="19"/>
      <c r="B137" s="19"/>
      <c r="C137" s="20"/>
      <c r="D137" s="20"/>
      <c r="E137" s="20"/>
      <c r="F137" s="12"/>
      <c r="G137" s="20"/>
      <c r="H137" s="20"/>
      <c r="I137" s="20"/>
      <c r="J137" s="12"/>
      <c r="K137" s="20"/>
      <c r="L137" s="20"/>
      <c r="M137" s="20"/>
      <c r="N137" s="12"/>
      <c r="O137" s="20"/>
      <c r="P137" s="20"/>
      <c r="Q137" s="20"/>
      <c r="R137" s="20"/>
      <c r="S137" s="12"/>
      <c r="T137" s="20"/>
    </row>
    <row r="138" spans="1:20" ht="18.75" customHeight="1" x14ac:dyDescent="0.2">
      <c r="A138" s="19"/>
      <c r="B138" s="19"/>
      <c r="C138" s="20"/>
      <c r="D138" s="20"/>
      <c r="E138" s="20"/>
      <c r="F138" s="12"/>
      <c r="G138" s="20"/>
      <c r="H138" s="20"/>
      <c r="I138" s="20"/>
      <c r="J138" s="12"/>
      <c r="K138" s="20"/>
      <c r="L138" s="20"/>
      <c r="M138" s="20"/>
      <c r="N138" s="12"/>
      <c r="O138" s="20"/>
      <c r="P138" s="20"/>
      <c r="Q138" s="20"/>
      <c r="R138" s="20"/>
      <c r="S138" s="12"/>
      <c r="T138" s="20"/>
    </row>
    <row r="139" spans="1:20" ht="18.75" customHeight="1" x14ac:dyDescent="0.3">
      <c r="A139" s="234" t="s">
        <v>28</v>
      </c>
      <c r="B139" s="234"/>
      <c r="C139" s="234"/>
      <c r="D139" s="234"/>
      <c r="E139" s="234"/>
      <c r="F139" s="234"/>
      <c r="G139" s="234"/>
      <c r="H139" s="234"/>
      <c r="I139" s="234"/>
      <c r="J139" s="234"/>
      <c r="K139" s="234"/>
      <c r="L139" s="234"/>
      <c r="M139" s="234"/>
      <c r="N139" s="234"/>
      <c r="O139" s="234"/>
      <c r="P139" s="234"/>
      <c r="Q139" s="234"/>
      <c r="R139" s="234"/>
      <c r="S139" s="234"/>
      <c r="T139" s="234"/>
    </row>
    <row r="140" spans="1:20" ht="18.75" customHeight="1" x14ac:dyDescent="0.2">
      <c r="A140" s="235" t="s">
        <v>0</v>
      </c>
      <c r="B140" s="235"/>
      <c r="C140" s="235"/>
      <c r="D140" s="235"/>
      <c r="E140" s="235"/>
      <c r="F140" s="235"/>
      <c r="G140" s="235"/>
      <c r="H140" s="235"/>
      <c r="I140" s="235"/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</row>
    <row r="141" spans="1:20" ht="18.75" customHeight="1" x14ac:dyDescent="0.2">
      <c r="A141" s="235" t="s">
        <v>53</v>
      </c>
      <c r="B141" s="235"/>
      <c r="C141" s="235"/>
      <c r="D141" s="235"/>
      <c r="E141" s="235"/>
      <c r="F141" s="235"/>
      <c r="G141" s="235"/>
      <c r="H141" s="235"/>
      <c r="I141" s="235"/>
      <c r="J141" s="235"/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</row>
    <row r="142" spans="1:20" ht="18.75" customHeight="1" x14ac:dyDescent="0.3">
      <c r="A142" s="234" t="s">
        <v>49</v>
      </c>
      <c r="B142" s="234"/>
      <c r="C142" s="234"/>
      <c r="D142" s="234"/>
      <c r="E142" s="234"/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4"/>
    </row>
    <row r="143" spans="1:20" ht="18.75" customHeight="1" x14ac:dyDescent="0.2">
      <c r="A143" s="19"/>
      <c r="B143" s="19"/>
      <c r="C143" s="20"/>
      <c r="D143" s="20"/>
      <c r="E143" s="20"/>
      <c r="F143" s="12"/>
      <c r="G143" s="20"/>
      <c r="H143" s="20"/>
      <c r="I143" s="20"/>
      <c r="J143" s="12"/>
      <c r="K143" s="20"/>
      <c r="L143" s="20"/>
      <c r="M143" s="20"/>
      <c r="N143" s="12"/>
      <c r="O143" s="20"/>
      <c r="P143" s="20"/>
      <c r="Q143"/>
      <c r="R143"/>
      <c r="S143"/>
    </row>
    <row r="144" spans="1:20" s="89" customFormat="1" ht="18.75" customHeight="1" thickBot="1" x14ac:dyDescent="0.35">
      <c r="A144" s="236" t="s">
        <v>69</v>
      </c>
      <c r="B144" s="236"/>
      <c r="C144" s="237" t="s">
        <v>70</v>
      </c>
      <c r="D144" s="238"/>
      <c r="E144" s="238"/>
      <c r="F144" s="238"/>
      <c r="G144" s="238"/>
      <c r="H144" s="238"/>
      <c r="I144" s="238"/>
      <c r="J144" s="239"/>
      <c r="K144" s="95"/>
      <c r="L144" s="95"/>
      <c r="M144" s="95"/>
      <c r="N144" s="95"/>
      <c r="O144" s="95"/>
    </row>
    <row r="145" spans="1:20" s="89" customFormat="1" ht="18.75" customHeight="1" thickBot="1" x14ac:dyDescent="0.35">
      <c r="A145" s="236" t="s">
        <v>75</v>
      </c>
      <c r="B145" s="284"/>
      <c r="C145" s="285" t="s">
        <v>90</v>
      </c>
      <c r="D145" s="286"/>
      <c r="E145" s="286"/>
      <c r="F145" s="286"/>
      <c r="G145" s="286"/>
      <c r="H145" s="286"/>
      <c r="I145" s="286"/>
      <c r="J145" s="287"/>
      <c r="K145" s="160"/>
      <c r="L145" s="160"/>
      <c r="M145" s="160"/>
      <c r="N145" s="160"/>
      <c r="O145" s="160"/>
      <c r="P145" s="91"/>
      <c r="Q145" s="92"/>
      <c r="R145" s="93"/>
      <c r="S145" s="93"/>
    </row>
    <row r="146" spans="1:20" s="89" customFormat="1" ht="18.75" customHeight="1" x14ac:dyDescent="0.3">
      <c r="A146" s="90" t="s">
        <v>9</v>
      </c>
      <c r="B146" s="96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4"/>
      <c r="Q146" s="92"/>
      <c r="R146" s="93"/>
      <c r="S146" s="93"/>
    </row>
    <row r="147" spans="1:20" ht="18.75" customHeight="1" x14ac:dyDescent="0.2">
      <c r="A147" s="192" t="s">
        <v>50</v>
      </c>
      <c r="B147" s="192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99"/>
      <c r="Q147" s="2"/>
      <c r="R147" s="2"/>
      <c r="S147" s="2"/>
    </row>
    <row r="148" spans="1:20" ht="18.75" customHeight="1" x14ac:dyDescent="0.2">
      <c r="A148" s="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/>
      <c r="R148"/>
      <c r="S148"/>
    </row>
    <row r="149" spans="1:20" ht="18.75" customHeight="1" thickBot="1" x14ac:dyDescent="0.25">
      <c r="A149" s="19"/>
      <c r="B149" s="19"/>
      <c r="C149" s="20"/>
      <c r="D149" s="20"/>
      <c r="E149" s="20"/>
      <c r="F149" s="12"/>
      <c r="G149" s="20"/>
      <c r="H149" s="20"/>
      <c r="I149" s="20"/>
      <c r="J149" s="12"/>
      <c r="K149" s="20"/>
      <c r="L149" s="20"/>
      <c r="M149" s="20"/>
      <c r="N149" s="12"/>
      <c r="O149" s="20"/>
      <c r="P149" s="20"/>
      <c r="Q149" s="20"/>
      <c r="R149" s="20"/>
      <c r="S149" s="12"/>
      <c r="T149" s="20"/>
    </row>
    <row r="150" spans="1:20" ht="31.5" customHeight="1" x14ac:dyDescent="0.2">
      <c r="A150" s="240"/>
      <c r="B150" s="242" t="s">
        <v>1</v>
      </c>
      <c r="C150" s="244" t="s">
        <v>41</v>
      </c>
      <c r="D150" s="245"/>
      <c r="E150" s="246"/>
      <c r="F150" s="247" t="s">
        <v>29</v>
      </c>
      <c r="G150" s="249" t="s">
        <v>42</v>
      </c>
      <c r="H150" s="245"/>
      <c r="I150" s="246"/>
      <c r="J150" s="247" t="s">
        <v>29</v>
      </c>
      <c r="K150" s="249" t="s">
        <v>40</v>
      </c>
      <c r="L150" s="245"/>
      <c r="M150" s="246"/>
      <c r="N150" s="247" t="s">
        <v>29</v>
      </c>
      <c r="O150" s="244" t="s">
        <v>41</v>
      </c>
      <c r="P150" s="245"/>
      <c r="Q150" s="245"/>
      <c r="R150" s="246"/>
      <c r="S150" s="247" t="s">
        <v>29</v>
      </c>
      <c r="T150" s="247" t="s">
        <v>10</v>
      </c>
    </row>
    <row r="151" spans="1:20" ht="18.75" customHeight="1" thickBot="1" x14ac:dyDescent="0.25">
      <c r="A151" s="241"/>
      <c r="B151" s="243"/>
      <c r="C151" s="34" t="s">
        <v>2</v>
      </c>
      <c r="D151" s="34" t="s">
        <v>3</v>
      </c>
      <c r="E151" s="35" t="s">
        <v>4</v>
      </c>
      <c r="F151" s="248"/>
      <c r="G151" s="34" t="s">
        <v>2</v>
      </c>
      <c r="H151" s="34" t="s">
        <v>3</v>
      </c>
      <c r="I151" s="35" t="s">
        <v>4</v>
      </c>
      <c r="J151" s="248"/>
      <c r="K151" s="34" t="s">
        <v>2</v>
      </c>
      <c r="L151" s="34" t="s">
        <v>3</v>
      </c>
      <c r="M151" s="35" t="s">
        <v>4</v>
      </c>
      <c r="N151" s="248"/>
      <c r="O151" s="36" t="s">
        <v>2</v>
      </c>
      <c r="P151" s="115" t="s">
        <v>3</v>
      </c>
      <c r="Q151" s="36" t="s">
        <v>4</v>
      </c>
      <c r="R151" s="36" t="s">
        <v>4</v>
      </c>
      <c r="S151" s="248"/>
      <c r="T151" s="248"/>
    </row>
    <row r="152" spans="1:20" ht="18.75" customHeight="1" x14ac:dyDescent="0.2">
      <c r="A152" s="21">
        <v>1</v>
      </c>
      <c r="B152" s="101" t="s">
        <v>1</v>
      </c>
      <c r="C152" s="22">
        <v>3</v>
      </c>
      <c r="D152" s="22"/>
      <c r="E152" s="23"/>
      <c r="F152" s="24">
        <f>AVERAGE(C152:E152)</f>
        <v>3</v>
      </c>
      <c r="G152" s="22">
        <v>3</v>
      </c>
      <c r="H152" s="22"/>
      <c r="I152" s="23"/>
      <c r="J152" s="24">
        <f>AVERAGE(G152:I152)</f>
        <v>3</v>
      </c>
      <c r="K152" s="22">
        <v>3</v>
      </c>
      <c r="L152" s="22"/>
      <c r="M152" s="23"/>
      <c r="N152" s="24">
        <f>AVERAGE(K152:M152)</f>
        <v>3</v>
      </c>
      <c r="O152" s="111">
        <v>3</v>
      </c>
      <c r="P152" s="104"/>
      <c r="Q152" s="108"/>
      <c r="R152" s="25"/>
      <c r="S152" s="24">
        <f>AVERAGE(O152:Q152)</f>
        <v>3</v>
      </c>
      <c r="T152" s="26" t="str">
        <f>IF(SUM(C152:E152,G152:I152,K152:M152,O152:Q152)&gt;0,"+","-")</f>
        <v>+</v>
      </c>
    </row>
    <row r="153" spans="1:20" ht="18.75" customHeight="1" x14ac:dyDescent="0.2">
      <c r="A153" s="21">
        <v>2</v>
      </c>
      <c r="B153" s="101" t="s">
        <v>1</v>
      </c>
      <c r="C153" s="22">
        <v>3</v>
      </c>
      <c r="D153" s="22"/>
      <c r="E153" s="23"/>
      <c r="F153" s="24">
        <f t="shared" ref="F153:F180" si="15">AVERAGE(C153:E153)</f>
        <v>3</v>
      </c>
      <c r="G153" s="22">
        <v>3</v>
      </c>
      <c r="H153" s="22"/>
      <c r="I153" s="23"/>
      <c r="J153" s="24">
        <f t="shared" ref="J153:J180" si="16">AVERAGE(G153:I153)</f>
        <v>3</v>
      </c>
      <c r="K153" s="22">
        <v>3</v>
      </c>
      <c r="L153" s="22"/>
      <c r="M153" s="23"/>
      <c r="N153" s="24">
        <f t="shared" ref="N153:N180" si="17">AVERAGE(K153:M153)</f>
        <v>3</v>
      </c>
      <c r="O153" s="112">
        <v>3</v>
      </c>
      <c r="P153" s="104"/>
      <c r="Q153" s="108"/>
      <c r="R153" s="25"/>
      <c r="S153" s="24">
        <f t="shared" ref="S153:S180" si="18">AVERAGE(O153:Q153)</f>
        <v>3</v>
      </c>
      <c r="T153" s="26" t="str">
        <f t="shared" ref="T153:T180" si="19">IF(SUM(C153:E153,G153:I153,K153:M153,O153:Q153)&gt;0,"+","-")</f>
        <v>+</v>
      </c>
    </row>
    <row r="154" spans="1:20" ht="18.75" customHeight="1" x14ac:dyDescent="0.2">
      <c r="A154" s="21">
        <v>3</v>
      </c>
      <c r="B154" s="101" t="s">
        <v>1</v>
      </c>
      <c r="C154" s="22">
        <v>3</v>
      </c>
      <c r="D154" s="22"/>
      <c r="E154" s="23"/>
      <c r="F154" s="24">
        <f t="shared" si="15"/>
        <v>3</v>
      </c>
      <c r="G154" s="22">
        <v>3</v>
      </c>
      <c r="H154" s="22"/>
      <c r="I154" s="23"/>
      <c r="J154" s="24">
        <f t="shared" si="16"/>
        <v>3</v>
      </c>
      <c r="K154" s="22">
        <v>3</v>
      </c>
      <c r="L154" s="22"/>
      <c r="M154" s="23"/>
      <c r="N154" s="24">
        <f t="shared" si="17"/>
        <v>3</v>
      </c>
      <c r="O154" s="112">
        <v>3</v>
      </c>
      <c r="P154" s="104"/>
      <c r="Q154" s="108"/>
      <c r="R154" s="25"/>
      <c r="S154" s="24">
        <f t="shared" si="18"/>
        <v>3</v>
      </c>
      <c r="T154" s="26" t="str">
        <f t="shared" si="19"/>
        <v>+</v>
      </c>
    </row>
    <row r="155" spans="1:20" ht="18.75" customHeight="1" x14ac:dyDescent="0.2">
      <c r="A155" s="21">
        <v>4</v>
      </c>
      <c r="B155" s="101" t="s">
        <v>1</v>
      </c>
      <c r="C155" s="22">
        <v>3</v>
      </c>
      <c r="D155" s="22"/>
      <c r="E155" s="23"/>
      <c r="F155" s="24">
        <f t="shared" si="15"/>
        <v>3</v>
      </c>
      <c r="G155" s="22">
        <v>3</v>
      </c>
      <c r="H155" s="22"/>
      <c r="I155" s="23"/>
      <c r="J155" s="24">
        <f t="shared" si="16"/>
        <v>3</v>
      </c>
      <c r="K155" s="22">
        <v>3</v>
      </c>
      <c r="L155" s="22"/>
      <c r="M155" s="23"/>
      <c r="N155" s="24">
        <f t="shared" si="17"/>
        <v>3</v>
      </c>
      <c r="O155" s="112"/>
      <c r="P155" s="104">
        <v>2</v>
      </c>
      <c r="Q155" s="108"/>
      <c r="R155" s="25"/>
      <c r="S155" s="24">
        <f t="shared" si="18"/>
        <v>2</v>
      </c>
      <c r="T155" s="26" t="str">
        <f t="shared" si="19"/>
        <v>+</v>
      </c>
    </row>
    <row r="156" spans="1:20" ht="18.75" customHeight="1" x14ac:dyDescent="0.2">
      <c r="A156" s="21">
        <v>5</v>
      </c>
      <c r="B156" s="101" t="s">
        <v>1</v>
      </c>
      <c r="C156" s="22"/>
      <c r="D156" s="22">
        <v>2</v>
      </c>
      <c r="E156" s="23"/>
      <c r="F156" s="24">
        <f t="shared" si="15"/>
        <v>2</v>
      </c>
      <c r="G156" s="22">
        <v>3</v>
      </c>
      <c r="H156" s="22"/>
      <c r="I156" s="23"/>
      <c r="J156" s="24">
        <f t="shared" si="16"/>
        <v>3</v>
      </c>
      <c r="K156" s="22">
        <v>3</v>
      </c>
      <c r="L156" s="22"/>
      <c r="M156" s="23"/>
      <c r="N156" s="24">
        <f t="shared" si="17"/>
        <v>3</v>
      </c>
      <c r="O156" s="112"/>
      <c r="P156" s="104">
        <v>2</v>
      </c>
      <c r="Q156" s="108"/>
      <c r="R156" s="25"/>
      <c r="S156" s="24">
        <f t="shared" si="18"/>
        <v>2</v>
      </c>
      <c r="T156" s="26" t="str">
        <f t="shared" si="19"/>
        <v>+</v>
      </c>
    </row>
    <row r="157" spans="1:20" ht="18.75" customHeight="1" x14ac:dyDescent="0.2">
      <c r="A157" s="21">
        <v>6</v>
      </c>
      <c r="B157" s="101" t="s">
        <v>1</v>
      </c>
      <c r="C157" s="22"/>
      <c r="D157" s="22">
        <v>2</v>
      </c>
      <c r="E157" s="23"/>
      <c r="F157" s="24">
        <f t="shared" si="15"/>
        <v>2</v>
      </c>
      <c r="G157" s="22">
        <v>3</v>
      </c>
      <c r="H157" s="22"/>
      <c r="I157" s="23"/>
      <c r="J157" s="24">
        <f t="shared" si="16"/>
        <v>3</v>
      </c>
      <c r="K157" s="22">
        <v>3</v>
      </c>
      <c r="L157" s="22"/>
      <c r="M157" s="23"/>
      <c r="N157" s="24">
        <f t="shared" si="17"/>
        <v>3</v>
      </c>
      <c r="O157" s="112"/>
      <c r="P157" s="104">
        <v>2</v>
      </c>
      <c r="Q157" s="108"/>
      <c r="R157" s="25"/>
      <c r="S157" s="24">
        <f t="shared" si="18"/>
        <v>2</v>
      </c>
      <c r="T157" s="26" t="str">
        <f t="shared" si="19"/>
        <v>+</v>
      </c>
    </row>
    <row r="158" spans="1:20" ht="18.75" customHeight="1" x14ac:dyDescent="0.2">
      <c r="A158" s="21">
        <v>7</v>
      </c>
      <c r="B158" s="101" t="s">
        <v>1</v>
      </c>
      <c r="C158" s="22"/>
      <c r="D158" s="22"/>
      <c r="E158" s="23">
        <v>1</v>
      </c>
      <c r="F158" s="24">
        <f t="shared" si="15"/>
        <v>1</v>
      </c>
      <c r="G158" s="22">
        <v>3</v>
      </c>
      <c r="H158" s="22"/>
      <c r="I158" s="23"/>
      <c r="J158" s="24">
        <f t="shared" si="16"/>
        <v>3</v>
      </c>
      <c r="K158" s="22">
        <v>3</v>
      </c>
      <c r="L158" s="22"/>
      <c r="M158" s="23"/>
      <c r="N158" s="24">
        <f t="shared" si="17"/>
        <v>3</v>
      </c>
      <c r="O158" s="112"/>
      <c r="P158" s="104">
        <v>2</v>
      </c>
      <c r="Q158" s="108"/>
      <c r="R158" s="25"/>
      <c r="S158" s="24">
        <f t="shared" si="18"/>
        <v>2</v>
      </c>
      <c r="T158" s="26" t="str">
        <f t="shared" si="19"/>
        <v>+</v>
      </c>
    </row>
    <row r="159" spans="1:20" ht="18.75" customHeight="1" x14ac:dyDescent="0.2">
      <c r="A159" s="21">
        <v>8</v>
      </c>
      <c r="B159" s="101" t="s">
        <v>1</v>
      </c>
      <c r="C159" s="22"/>
      <c r="D159" s="22"/>
      <c r="E159" s="23">
        <v>1</v>
      </c>
      <c r="F159" s="24">
        <f t="shared" si="15"/>
        <v>1</v>
      </c>
      <c r="G159" s="22">
        <v>3</v>
      </c>
      <c r="H159" s="22"/>
      <c r="I159" s="23"/>
      <c r="J159" s="24">
        <f t="shared" si="16"/>
        <v>3</v>
      </c>
      <c r="K159" s="22">
        <v>3</v>
      </c>
      <c r="L159" s="22"/>
      <c r="M159" s="23"/>
      <c r="N159" s="24">
        <f t="shared" si="17"/>
        <v>3</v>
      </c>
      <c r="O159" s="112"/>
      <c r="P159" s="104">
        <v>2</v>
      </c>
      <c r="Q159" s="108"/>
      <c r="R159" s="25"/>
      <c r="S159" s="24">
        <f t="shared" si="18"/>
        <v>2</v>
      </c>
      <c r="T159" s="26" t="str">
        <f t="shared" si="19"/>
        <v>+</v>
      </c>
    </row>
    <row r="160" spans="1:20" ht="18.75" customHeight="1" x14ac:dyDescent="0.2">
      <c r="A160" s="21">
        <v>9</v>
      </c>
      <c r="B160" s="101" t="s">
        <v>1</v>
      </c>
      <c r="C160" s="22"/>
      <c r="D160" s="22"/>
      <c r="E160" s="23">
        <v>1</v>
      </c>
      <c r="F160" s="24">
        <f t="shared" si="15"/>
        <v>1</v>
      </c>
      <c r="G160" s="22">
        <v>3</v>
      </c>
      <c r="H160" s="22"/>
      <c r="I160" s="23"/>
      <c r="J160" s="24">
        <f t="shared" si="16"/>
        <v>3</v>
      </c>
      <c r="K160" s="22">
        <v>3</v>
      </c>
      <c r="L160" s="22"/>
      <c r="M160" s="23"/>
      <c r="N160" s="24">
        <f t="shared" si="17"/>
        <v>3</v>
      </c>
      <c r="O160" s="112"/>
      <c r="P160" s="104"/>
      <c r="Q160" s="108">
        <v>1</v>
      </c>
      <c r="R160" s="25"/>
      <c r="S160" s="24">
        <f t="shared" si="18"/>
        <v>1</v>
      </c>
      <c r="T160" s="26" t="str">
        <f t="shared" si="19"/>
        <v>+</v>
      </c>
    </row>
    <row r="161" spans="1:20" ht="18.75" customHeight="1" x14ac:dyDescent="0.2">
      <c r="A161" s="21">
        <v>10</v>
      </c>
      <c r="B161" s="101" t="s">
        <v>1</v>
      </c>
      <c r="C161" s="22"/>
      <c r="D161" s="22"/>
      <c r="E161" s="23">
        <v>1</v>
      </c>
      <c r="F161" s="24">
        <f t="shared" si="15"/>
        <v>1</v>
      </c>
      <c r="G161" s="22"/>
      <c r="H161" s="22"/>
      <c r="I161" s="23">
        <v>1</v>
      </c>
      <c r="J161" s="24">
        <f t="shared" si="16"/>
        <v>1</v>
      </c>
      <c r="K161" s="22">
        <v>3</v>
      </c>
      <c r="L161" s="22"/>
      <c r="M161" s="23"/>
      <c r="N161" s="24">
        <f t="shared" si="17"/>
        <v>3</v>
      </c>
      <c r="O161" s="112"/>
      <c r="P161" s="104"/>
      <c r="Q161" s="108">
        <v>1</v>
      </c>
      <c r="R161" s="25"/>
      <c r="S161" s="24">
        <f t="shared" si="18"/>
        <v>1</v>
      </c>
      <c r="T161" s="26" t="str">
        <f t="shared" si="19"/>
        <v>+</v>
      </c>
    </row>
    <row r="162" spans="1:20" ht="18.75" customHeight="1" x14ac:dyDescent="0.2">
      <c r="A162" s="21">
        <v>11</v>
      </c>
      <c r="B162" s="101" t="s">
        <v>1</v>
      </c>
      <c r="C162" s="22"/>
      <c r="D162" s="22">
        <v>2</v>
      </c>
      <c r="E162" s="23"/>
      <c r="F162" s="24">
        <f t="shared" si="15"/>
        <v>2</v>
      </c>
      <c r="G162" s="22"/>
      <c r="H162" s="22"/>
      <c r="I162" s="23">
        <v>1</v>
      </c>
      <c r="J162" s="24">
        <f t="shared" si="16"/>
        <v>1</v>
      </c>
      <c r="K162" s="22"/>
      <c r="L162" s="22">
        <v>2</v>
      </c>
      <c r="M162" s="23"/>
      <c r="N162" s="24">
        <f t="shared" si="17"/>
        <v>2</v>
      </c>
      <c r="O162" s="112"/>
      <c r="P162" s="104"/>
      <c r="Q162" s="108">
        <v>1</v>
      </c>
      <c r="R162" s="25"/>
      <c r="S162" s="24">
        <f t="shared" si="18"/>
        <v>1</v>
      </c>
      <c r="T162" s="26" t="str">
        <f t="shared" si="19"/>
        <v>+</v>
      </c>
    </row>
    <row r="163" spans="1:20" ht="18.75" customHeight="1" x14ac:dyDescent="0.2">
      <c r="A163" s="21">
        <v>12</v>
      </c>
      <c r="B163" s="101" t="s">
        <v>1</v>
      </c>
      <c r="C163" s="22"/>
      <c r="D163" s="22">
        <v>2</v>
      </c>
      <c r="E163" s="23"/>
      <c r="F163" s="24">
        <f t="shared" si="15"/>
        <v>2</v>
      </c>
      <c r="G163" s="22"/>
      <c r="H163" s="22"/>
      <c r="I163" s="23">
        <v>1</v>
      </c>
      <c r="J163" s="24">
        <f t="shared" si="16"/>
        <v>1</v>
      </c>
      <c r="K163" s="22"/>
      <c r="L163" s="22"/>
      <c r="M163" s="23">
        <v>1</v>
      </c>
      <c r="N163" s="24">
        <f t="shared" si="17"/>
        <v>1</v>
      </c>
      <c r="O163" s="112"/>
      <c r="P163" s="104"/>
      <c r="Q163" s="108">
        <v>1</v>
      </c>
      <c r="R163" s="25"/>
      <c r="S163" s="24">
        <f t="shared" si="18"/>
        <v>1</v>
      </c>
      <c r="T163" s="26" t="str">
        <f t="shared" si="19"/>
        <v>+</v>
      </c>
    </row>
    <row r="164" spans="1:20" ht="18.75" customHeight="1" x14ac:dyDescent="0.2">
      <c r="A164" s="21">
        <v>13</v>
      </c>
      <c r="B164" s="101" t="s">
        <v>1</v>
      </c>
      <c r="C164" s="22"/>
      <c r="D164" s="22">
        <v>2</v>
      </c>
      <c r="E164" s="23"/>
      <c r="F164" s="24">
        <f t="shared" si="15"/>
        <v>2</v>
      </c>
      <c r="G164" s="22"/>
      <c r="H164" s="22">
        <v>2</v>
      </c>
      <c r="I164" s="23"/>
      <c r="J164" s="24">
        <f t="shared" si="16"/>
        <v>2</v>
      </c>
      <c r="K164" s="22"/>
      <c r="L164" s="22"/>
      <c r="M164" s="23">
        <v>1</v>
      </c>
      <c r="N164" s="24">
        <f t="shared" si="17"/>
        <v>1</v>
      </c>
      <c r="O164" s="112"/>
      <c r="P164" s="104"/>
      <c r="Q164" s="108">
        <v>1</v>
      </c>
      <c r="R164" s="25"/>
      <c r="S164" s="24">
        <f t="shared" si="18"/>
        <v>1</v>
      </c>
      <c r="T164" s="26" t="str">
        <f t="shared" si="19"/>
        <v>+</v>
      </c>
    </row>
    <row r="165" spans="1:20" ht="18.75" customHeight="1" x14ac:dyDescent="0.2">
      <c r="A165" s="21">
        <v>14</v>
      </c>
      <c r="B165" s="101" t="s">
        <v>1</v>
      </c>
      <c r="C165" s="22"/>
      <c r="D165" s="22">
        <v>2</v>
      </c>
      <c r="E165" s="23"/>
      <c r="F165" s="24">
        <f t="shared" si="15"/>
        <v>2</v>
      </c>
      <c r="G165" s="22"/>
      <c r="H165" s="22">
        <v>2</v>
      </c>
      <c r="I165" s="23"/>
      <c r="J165" s="24">
        <f t="shared" si="16"/>
        <v>2</v>
      </c>
      <c r="K165" s="22"/>
      <c r="L165" s="22"/>
      <c r="M165" s="23">
        <v>1</v>
      </c>
      <c r="N165" s="24">
        <f t="shared" si="17"/>
        <v>1</v>
      </c>
      <c r="O165" s="112">
        <v>3</v>
      </c>
      <c r="P165" s="104"/>
      <c r="Q165" s="108"/>
      <c r="R165" s="25"/>
      <c r="S165" s="24">
        <f t="shared" si="18"/>
        <v>3</v>
      </c>
      <c r="T165" s="26" t="str">
        <f t="shared" si="19"/>
        <v>+</v>
      </c>
    </row>
    <row r="166" spans="1:20" ht="18.75" customHeight="1" x14ac:dyDescent="0.2">
      <c r="A166" s="21">
        <v>15</v>
      </c>
      <c r="B166" s="101" t="s">
        <v>1</v>
      </c>
      <c r="C166" s="22"/>
      <c r="D166" s="22">
        <v>2</v>
      </c>
      <c r="E166" s="23"/>
      <c r="F166" s="24">
        <f t="shared" si="15"/>
        <v>2</v>
      </c>
      <c r="G166" s="22"/>
      <c r="H166" s="22">
        <v>2</v>
      </c>
      <c r="I166" s="23"/>
      <c r="J166" s="24">
        <f t="shared" si="16"/>
        <v>2</v>
      </c>
      <c r="K166" s="22"/>
      <c r="L166" s="22">
        <v>2</v>
      </c>
      <c r="M166" s="23"/>
      <c r="N166" s="24">
        <f t="shared" si="17"/>
        <v>2</v>
      </c>
      <c r="O166" s="112">
        <v>3</v>
      </c>
      <c r="P166" s="104"/>
      <c r="Q166" s="108"/>
      <c r="R166" s="25"/>
      <c r="S166" s="24">
        <f t="shared" si="18"/>
        <v>3</v>
      </c>
      <c r="T166" s="26" t="str">
        <f t="shared" si="19"/>
        <v>+</v>
      </c>
    </row>
    <row r="167" spans="1:20" ht="18.75" customHeight="1" x14ac:dyDescent="0.2">
      <c r="A167" s="21">
        <v>16</v>
      </c>
      <c r="B167" s="101" t="s">
        <v>1</v>
      </c>
      <c r="C167" s="22"/>
      <c r="D167" s="22">
        <v>2</v>
      </c>
      <c r="E167" s="23"/>
      <c r="F167" s="24">
        <f t="shared" si="15"/>
        <v>2</v>
      </c>
      <c r="G167" s="22"/>
      <c r="H167" s="22">
        <v>2</v>
      </c>
      <c r="I167" s="23"/>
      <c r="J167" s="24">
        <f t="shared" si="16"/>
        <v>2</v>
      </c>
      <c r="K167" s="22"/>
      <c r="L167" s="22">
        <v>2</v>
      </c>
      <c r="M167" s="23"/>
      <c r="N167" s="24">
        <f t="shared" si="17"/>
        <v>2</v>
      </c>
      <c r="O167" s="112">
        <v>3</v>
      </c>
      <c r="P167" s="104"/>
      <c r="Q167" s="108"/>
      <c r="R167" s="112"/>
      <c r="S167" s="24">
        <f t="shared" si="18"/>
        <v>3</v>
      </c>
      <c r="T167" s="26" t="str">
        <f t="shared" si="19"/>
        <v>+</v>
      </c>
    </row>
    <row r="168" spans="1:20" ht="18.75" customHeight="1" x14ac:dyDescent="0.2">
      <c r="A168" s="21">
        <v>17</v>
      </c>
      <c r="B168" s="101" t="s">
        <v>1</v>
      </c>
      <c r="C168" s="22"/>
      <c r="D168" s="22">
        <v>2</v>
      </c>
      <c r="E168" s="23"/>
      <c r="F168" s="24">
        <f t="shared" si="15"/>
        <v>2</v>
      </c>
      <c r="G168" s="22"/>
      <c r="H168" s="22">
        <v>2</v>
      </c>
      <c r="I168" s="23"/>
      <c r="J168" s="24">
        <f t="shared" si="16"/>
        <v>2</v>
      </c>
      <c r="K168" s="22"/>
      <c r="L168" s="22">
        <v>2</v>
      </c>
      <c r="M168" s="23"/>
      <c r="N168" s="24">
        <f t="shared" si="17"/>
        <v>2</v>
      </c>
      <c r="O168" s="112">
        <v>3</v>
      </c>
      <c r="P168" s="104"/>
      <c r="Q168" s="109"/>
      <c r="R168" s="112"/>
      <c r="S168" s="24">
        <f t="shared" si="18"/>
        <v>3</v>
      </c>
      <c r="T168" s="26" t="str">
        <f t="shared" si="19"/>
        <v>+</v>
      </c>
    </row>
    <row r="169" spans="1:20" ht="18.75" customHeight="1" x14ac:dyDescent="0.2">
      <c r="A169" s="21">
        <v>18</v>
      </c>
      <c r="B169" s="101" t="s">
        <v>1</v>
      </c>
      <c r="C169" s="22"/>
      <c r="D169" s="22">
        <v>2</v>
      </c>
      <c r="E169" s="107"/>
      <c r="F169" s="106">
        <f t="shared" si="15"/>
        <v>2</v>
      </c>
      <c r="G169" s="22"/>
      <c r="H169" s="22">
        <v>2</v>
      </c>
      <c r="I169" s="107"/>
      <c r="J169" s="106">
        <f t="shared" si="16"/>
        <v>2</v>
      </c>
      <c r="K169" s="22"/>
      <c r="L169" s="22">
        <v>2</v>
      </c>
      <c r="M169" s="23"/>
      <c r="N169" s="24">
        <f t="shared" si="17"/>
        <v>2</v>
      </c>
      <c r="O169" s="112">
        <v>3</v>
      </c>
      <c r="P169" s="104"/>
      <c r="Q169" s="108"/>
      <c r="R169" s="112"/>
      <c r="S169" s="24">
        <f t="shared" si="18"/>
        <v>3</v>
      </c>
      <c r="T169" s="26" t="str">
        <f t="shared" si="19"/>
        <v>+</v>
      </c>
    </row>
    <row r="170" spans="1:20" ht="18.75" customHeight="1" x14ac:dyDescent="0.2">
      <c r="A170" s="21">
        <v>19</v>
      </c>
      <c r="B170" s="101" t="s">
        <v>1</v>
      </c>
      <c r="C170" s="22"/>
      <c r="D170" s="22">
        <v>2</v>
      </c>
      <c r="E170" s="107"/>
      <c r="F170" s="24">
        <f t="shared" si="15"/>
        <v>2</v>
      </c>
      <c r="G170" s="105"/>
      <c r="H170" s="22">
        <v>2</v>
      </c>
      <c r="I170" s="107"/>
      <c r="J170" s="24">
        <f t="shared" si="16"/>
        <v>2</v>
      </c>
      <c r="K170" s="105"/>
      <c r="L170" s="22">
        <v>2</v>
      </c>
      <c r="M170" s="107"/>
      <c r="N170" s="24">
        <f t="shared" si="17"/>
        <v>2</v>
      </c>
      <c r="O170" s="112">
        <v>3</v>
      </c>
      <c r="P170" s="104"/>
      <c r="Q170" s="108"/>
      <c r="R170" s="112"/>
      <c r="S170" s="24">
        <f t="shared" si="18"/>
        <v>3</v>
      </c>
      <c r="T170" s="110" t="str">
        <f t="shared" si="19"/>
        <v>+</v>
      </c>
    </row>
    <row r="171" spans="1:20" ht="16.5" customHeight="1" x14ac:dyDescent="0.2">
      <c r="A171" s="21">
        <v>20</v>
      </c>
      <c r="B171" s="101" t="s">
        <v>1</v>
      </c>
      <c r="C171" s="22"/>
      <c r="D171" s="22"/>
      <c r="E171" s="107">
        <v>1</v>
      </c>
      <c r="F171" s="24">
        <f t="shared" si="15"/>
        <v>1</v>
      </c>
      <c r="G171" s="105"/>
      <c r="H171" s="22"/>
      <c r="I171" s="107">
        <v>1</v>
      </c>
      <c r="J171" s="24">
        <f t="shared" si="16"/>
        <v>1</v>
      </c>
      <c r="K171" s="105"/>
      <c r="L171" s="22"/>
      <c r="M171" s="107">
        <v>1</v>
      </c>
      <c r="N171" s="24">
        <f t="shared" si="17"/>
        <v>1</v>
      </c>
      <c r="O171" s="112"/>
      <c r="P171" s="98"/>
      <c r="Q171" s="104">
        <v>1</v>
      </c>
      <c r="R171" s="104"/>
      <c r="S171" s="24">
        <f t="shared" si="18"/>
        <v>1</v>
      </c>
      <c r="T171" s="110" t="str">
        <f t="shared" si="19"/>
        <v>+</v>
      </c>
    </row>
    <row r="172" spans="1:20" ht="18.75" customHeight="1" x14ac:dyDescent="0.2">
      <c r="A172" s="21">
        <v>21</v>
      </c>
      <c r="B172" s="101" t="s">
        <v>1</v>
      </c>
      <c r="C172" s="22"/>
      <c r="D172" s="22"/>
      <c r="E172" s="107">
        <v>1</v>
      </c>
      <c r="F172" s="24">
        <f t="shared" si="15"/>
        <v>1</v>
      </c>
      <c r="G172" s="105"/>
      <c r="H172" s="22"/>
      <c r="I172" s="107">
        <v>1</v>
      </c>
      <c r="J172" s="24">
        <f t="shared" si="16"/>
        <v>1</v>
      </c>
      <c r="K172" s="105"/>
      <c r="L172" s="22"/>
      <c r="M172" s="107">
        <v>1</v>
      </c>
      <c r="N172" s="24">
        <f t="shared" si="17"/>
        <v>1</v>
      </c>
      <c r="O172" s="112"/>
      <c r="P172" s="98"/>
      <c r="Q172" s="104">
        <v>1</v>
      </c>
      <c r="R172" s="104"/>
      <c r="S172" s="24">
        <f t="shared" si="18"/>
        <v>1</v>
      </c>
      <c r="T172" s="110" t="str">
        <f t="shared" si="19"/>
        <v>+</v>
      </c>
    </row>
    <row r="173" spans="1:20" ht="18.75" customHeight="1" x14ac:dyDescent="0.2">
      <c r="A173" s="21">
        <v>22</v>
      </c>
      <c r="B173" s="101" t="s">
        <v>1</v>
      </c>
      <c r="C173" s="22"/>
      <c r="D173" s="22"/>
      <c r="E173" s="107">
        <v>1</v>
      </c>
      <c r="F173" s="24">
        <f t="shared" si="15"/>
        <v>1</v>
      </c>
      <c r="G173" s="105"/>
      <c r="H173" s="22"/>
      <c r="I173" s="107">
        <v>1</v>
      </c>
      <c r="J173" s="24">
        <f t="shared" si="16"/>
        <v>1</v>
      </c>
      <c r="K173" s="105"/>
      <c r="L173" s="22"/>
      <c r="M173" s="107">
        <v>1</v>
      </c>
      <c r="N173" s="24">
        <f t="shared" si="17"/>
        <v>1</v>
      </c>
      <c r="O173" s="112"/>
      <c r="P173" s="98"/>
      <c r="Q173" s="104">
        <v>1</v>
      </c>
      <c r="R173" s="104"/>
      <c r="S173" s="24">
        <f t="shared" si="18"/>
        <v>1</v>
      </c>
      <c r="T173" s="110" t="str">
        <f t="shared" si="19"/>
        <v>+</v>
      </c>
    </row>
    <row r="174" spans="1:20" ht="18.75" customHeight="1" x14ac:dyDescent="0.2">
      <c r="A174" s="21">
        <v>23</v>
      </c>
      <c r="B174" s="101" t="s">
        <v>1</v>
      </c>
      <c r="C174" s="22"/>
      <c r="D174" s="22"/>
      <c r="E174" s="107">
        <v>1</v>
      </c>
      <c r="F174" s="24">
        <f t="shared" si="15"/>
        <v>1</v>
      </c>
      <c r="G174" s="105"/>
      <c r="H174" s="22"/>
      <c r="I174" s="107">
        <v>1</v>
      </c>
      <c r="J174" s="24">
        <f t="shared" si="16"/>
        <v>1</v>
      </c>
      <c r="K174" s="105"/>
      <c r="L174" s="22"/>
      <c r="M174" s="107">
        <v>1</v>
      </c>
      <c r="N174" s="24">
        <f t="shared" si="17"/>
        <v>1</v>
      </c>
      <c r="O174" s="112"/>
      <c r="P174" s="98"/>
      <c r="Q174" s="104">
        <v>1</v>
      </c>
      <c r="R174" s="104"/>
      <c r="S174" s="24">
        <f t="shared" si="18"/>
        <v>1</v>
      </c>
      <c r="T174" s="110" t="str">
        <f t="shared" si="19"/>
        <v>+</v>
      </c>
    </row>
    <row r="175" spans="1:20" ht="18.75" customHeight="1" x14ac:dyDescent="0.2">
      <c r="A175" s="21">
        <v>24</v>
      </c>
      <c r="B175" s="101" t="s">
        <v>1</v>
      </c>
      <c r="C175" s="22"/>
      <c r="D175" s="22"/>
      <c r="E175" s="23">
        <v>1</v>
      </c>
      <c r="F175" s="24">
        <f t="shared" si="15"/>
        <v>1</v>
      </c>
      <c r="G175" s="22"/>
      <c r="H175" s="22"/>
      <c r="I175" s="23">
        <v>1</v>
      </c>
      <c r="J175" s="24">
        <f t="shared" si="16"/>
        <v>1</v>
      </c>
      <c r="K175" s="22"/>
      <c r="L175" s="22"/>
      <c r="M175" s="23">
        <v>1</v>
      </c>
      <c r="N175" s="24">
        <f t="shared" si="17"/>
        <v>1</v>
      </c>
      <c r="O175" s="112"/>
      <c r="P175" s="104"/>
      <c r="Q175" s="109">
        <v>1</v>
      </c>
      <c r="R175" s="112"/>
      <c r="S175" s="24">
        <f t="shared" si="18"/>
        <v>1</v>
      </c>
      <c r="T175" s="110" t="str">
        <f t="shared" si="19"/>
        <v>+</v>
      </c>
    </row>
    <row r="176" spans="1:20" ht="18.75" customHeight="1" x14ac:dyDescent="0.2">
      <c r="A176" s="21">
        <v>25</v>
      </c>
      <c r="B176" s="102" t="s">
        <v>1</v>
      </c>
      <c r="C176" s="22"/>
      <c r="D176" s="22"/>
      <c r="E176" s="23">
        <v>0</v>
      </c>
      <c r="F176" s="24">
        <f t="shared" si="15"/>
        <v>0</v>
      </c>
      <c r="G176" s="22"/>
      <c r="H176" s="22"/>
      <c r="I176" s="23">
        <v>0</v>
      </c>
      <c r="J176" s="24">
        <f t="shared" si="16"/>
        <v>0</v>
      </c>
      <c r="K176" s="22"/>
      <c r="L176" s="22"/>
      <c r="M176" s="23">
        <v>0</v>
      </c>
      <c r="N176" s="24">
        <f t="shared" si="17"/>
        <v>0</v>
      </c>
      <c r="O176" s="112"/>
      <c r="P176" s="104"/>
      <c r="Q176" s="109">
        <v>0</v>
      </c>
      <c r="R176" s="112"/>
      <c r="S176" s="24">
        <f t="shared" si="18"/>
        <v>0</v>
      </c>
      <c r="T176" s="110" t="str">
        <f t="shared" si="19"/>
        <v>-</v>
      </c>
    </row>
    <row r="177" spans="1:20" ht="18.75" customHeight="1" x14ac:dyDescent="0.2">
      <c r="A177" s="21">
        <v>26</v>
      </c>
      <c r="B177" s="29"/>
      <c r="C177" s="22"/>
      <c r="D177" s="22"/>
      <c r="E177" s="23">
        <v>0</v>
      </c>
      <c r="F177" s="24">
        <f t="shared" si="15"/>
        <v>0</v>
      </c>
      <c r="G177" s="22"/>
      <c r="H177" s="22"/>
      <c r="I177" s="23">
        <v>0</v>
      </c>
      <c r="J177" s="24">
        <f t="shared" si="16"/>
        <v>0</v>
      </c>
      <c r="K177" s="22"/>
      <c r="L177" s="22"/>
      <c r="M177" s="23">
        <v>0</v>
      </c>
      <c r="N177" s="24">
        <f t="shared" si="17"/>
        <v>0</v>
      </c>
      <c r="O177" s="112"/>
      <c r="P177" s="104"/>
      <c r="Q177" s="108">
        <v>0</v>
      </c>
      <c r="R177" s="112"/>
      <c r="S177" s="24">
        <f t="shared" si="18"/>
        <v>0</v>
      </c>
      <c r="T177" s="110" t="str">
        <f t="shared" si="19"/>
        <v>-</v>
      </c>
    </row>
    <row r="178" spans="1:20" ht="18.75" customHeight="1" x14ac:dyDescent="0.2">
      <c r="A178" s="21">
        <v>27</v>
      </c>
      <c r="B178" s="29"/>
      <c r="C178" s="22"/>
      <c r="D178" s="22"/>
      <c r="E178" s="23">
        <v>0</v>
      </c>
      <c r="F178" s="24">
        <f t="shared" si="15"/>
        <v>0</v>
      </c>
      <c r="G178" s="22"/>
      <c r="H178" s="22"/>
      <c r="I178" s="23">
        <v>0</v>
      </c>
      <c r="J178" s="24">
        <f t="shared" si="16"/>
        <v>0</v>
      </c>
      <c r="K178" s="22"/>
      <c r="L178" s="22"/>
      <c r="M178" s="23">
        <v>0</v>
      </c>
      <c r="N178" s="24">
        <f t="shared" si="17"/>
        <v>0</v>
      </c>
      <c r="O178" s="112"/>
      <c r="P178" s="104"/>
      <c r="Q178" s="108">
        <v>0</v>
      </c>
      <c r="R178" s="112"/>
      <c r="S178" s="24">
        <f t="shared" si="18"/>
        <v>0</v>
      </c>
      <c r="T178" s="110" t="str">
        <f t="shared" si="19"/>
        <v>-</v>
      </c>
    </row>
    <row r="179" spans="1:20" ht="18.75" customHeight="1" x14ac:dyDescent="0.2">
      <c r="A179" s="21">
        <v>28</v>
      </c>
      <c r="B179" s="29"/>
      <c r="C179" s="22"/>
      <c r="D179" s="22"/>
      <c r="E179" s="23">
        <v>0</v>
      </c>
      <c r="F179" s="24">
        <f t="shared" si="15"/>
        <v>0</v>
      </c>
      <c r="G179" s="22"/>
      <c r="H179" s="22"/>
      <c r="I179" s="23">
        <v>0</v>
      </c>
      <c r="J179" s="24">
        <f t="shared" si="16"/>
        <v>0</v>
      </c>
      <c r="K179" s="22"/>
      <c r="L179" s="22"/>
      <c r="M179" s="23">
        <v>0</v>
      </c>
      <c r="N179" s="24">
        <f t="shared" si="17"/>
        <v>0</v>
      </c>
      <c r="O179" s="122"/>
      <c r="P179" s="134"/>
      <c r="Q179" s="108">
        <v>0</v>
      </c>
      <c r="R179" s="122"/>
      <c r="S179" s="24">
        <f t="shared" si="18"/>
        <v>0</v>
      </c>
      <c r="T179" s="110" t="str">
        <f t="shared" si="19"/>
        <v>-</v>
      </c>
    </row>
    <row r="180" spans="1:20" ht="18.75" customHeight="1" thickBot="1" x14ac:dyDescent="0.25">
      <c r="A180" s="21">
        <v>29</v>
      </c>
      <c r="B180" s="29"/>
      <c r="C180" s="22"/>
      <c r="D180" s="22"/>
      <c r="E180" s="23">
        <v>0</v>
      </c>
      <c r="F180" s="24">
        <f t="shared" si="15"/>
        <v>0</v>
      </c>
      <c r="G180" s="22"/>
      <c r="H180" s="22"/>
      <c r="I180" s="23">
        <v>0</v>
      </c>
      <c r="J180" s="24">
        <f t="shared" si="16"/>
        <v>0</v>
      </c>
      <c r="K180" s="22"/>
      <c r="L180" s="22"/>
      <c r="M180" s="23">
        <v>0</v>
      </c>
      <c r="N180" s="24">
        <f t="shared" si="17"/>
        <v>0</v>
      </c>
      <c r="O180" s="113"/>
      <c r="P180" s="114"/>
      <c r="Q180" s="108">
        <v>0</v>
      </c>
      <c r="R180" s="113"/>
      <c r="S180" s="24">
        <f t="shared" si="18"/>
        <v>0</v>
      </c>
      <c r="T180" s="26" t="str">
        <f t="shared" si="19"/>
        <v>-</v>
      </c>
    </row>
    <row r="181" spans="1:20" ht="18.75" customHeight="1" x14ac:dyDescent="0.2">
      <c r="A181" s="217" t="s">
        <v>23</v>
      </c>
      <c r="B181" s="218"/>
      <c r="C181" s="9">
        <f>COUNTIF(C152:C180,3)/T181</f>
        <v>0.16666666666666666</v>
      </c>
      <c r="D181" s="9">
        <f>COUNTIF(D152:D180,2)/T181</f>
        <v>0.45833333333333331</v>
      </c>
      <c r="E181" s="13">
        <f>COUNTIF(E152:E180,1)/T181</f>
        <v>0.375</v>
      </c>
      <c r="F181" s="219">
        <f>SUMIF(F152:F180,"&gt;0")/T181</f>
        <v>1.7916666666666667</v>
      </c>
      <c r="G181" s="9">
        <f>COUNTIF(G152:G180,3)/T181</f>
        <v>0.375</v>
      </c>
      <c r="H181" s="9">
        <f>COUNTIF(H152:H180,2)/T181</f>
        <v>0.29166666666666669</v>
      </c>
      <c r="I181" s="13">
        <f>COUNTIF(I152:I180,1)/T181</f>
        <v>0.33333333333333331</v>
      </c>
      <c r="J181" s="219">
        <f>SUMIF(J152:J180,"&gt;0")/T181</f>
        <v>2.0416666666666665</v>
      </c>
      <c r="K181" s="9">
        <f>COUNTIF(K152:K180,3)/T181</f>
        <v>0.41666666666666669</v>
      </c>
      <c r="L181" s="9">
        <f>COUNTIF(L152:L180,2)/T181</f>
        <v>0.25</v>
      </c>
      <c r="M181" s="13">
        <f>COUNTIF(M152:M180,1)/T181</f>
        <v>0.33333333333333331</v>
      </c>
      <c r="N181" s="219">
        <f>SUMIF(N152:N180,"&gt;0")/T181</f>
        <v>2.0833333333333335</v>
      </c>
      <c r="O181" s="9">
        <f>COUNTIF(O152:O180,3)/T181</f>
        <v>0.375</v>
      </c>
      <c r="P181" s="9">
        <f>COUNTIF(P152:P180,2)/T181</f>
        <v>0.20833333333333334</v>
      </c>
      <c r="Q181" s="9">
        <f>COUNTIF(Q152:Q180,1)/T181</f>
        <v>0.41666666666666669</v>
      </c>
      <c r="R181" s="9">
        <f>COUNTIF(R152:R180,3)/T181</f>
        <v>0</v>
      </c>
      <c r="S181" s="250">
        <f>SUMIF(S152:S180,"&gt;0")/T181</f>
        <v>1.9583333333333333</v>
      </c>
      <c r="T181" s="221">
        <f>COUNTIF(T152:T180,"+")</f>
        <v>24</v>
      </c>
    </row>
    <row r="182" spans="1:20" ht="18.75" customHeight="1" thickBot="1" x14ac:dyDescent="0.25">
      <c r="A182" s="227" t="s">
        <v>22</v>
      </c>
      <c r="B182" s="228"/>
      <c r="C182" s="15">
        <f>COUNTIF(C152:C180,"3")</f>
        <v>4</v>
      </c>
      <c r="D182" s="15">
        <f>COUNTIF(D152:D180,"2")</f>
        <v>11</v>
      </c>
      <c r="E182" s="16">
        <f>COUNTIF(E152:E180,"1")</f>
        <v>9</v>
      </c>
      <c r="F182" s="220"/>
      <c r="G182" s="15">
        <f>COUNTIF(G152:G180,"3")</f>
        <v>9</v>
      </c>
      <c r="H182" s="15">
        <f>COUNTIF(H152:H180,"2")</f>
        <v>7</v>
      </c>
      <c r="I182" s="16">
        <f>COUNTIF(I152:I180,"1")</f>
        <v>8</v>
      </c>
      <c r="J182" s="220"/>
      <c r="K182" s="15">
        <f>COUNTIF(K152:K180,"3")</f>
        <v>10</v>
      </c>
      <c r="L182" s="15">
        <f>COUNTIF(L152:L180,"2")</f>
        <v>6</v>
      </c>
      <c r="M182" s="16">
        <f>COUNTIF(M152:M180,"1")</f>
        <v>8</v>
      </c>
      <c r="N182" s="220"/>
      <c r="O182" s="15">
        <f>COUNTIF(O152:O180,"3")</f>
        <v>9</v>
      </c>
      <c r="P182" s="15">
        <f>COUNTIF(P152:P180,"2")</f>
        <v>5</v>
      </c>
      <c r="Q182" s="15">
        <f>COUNTIF(Q152:Q180,"1")</f>
        <v>10</v>
      </c>
      <c r="R182" s="15">
        <f>COUNTIF(R152:R180,"1")</f>
        <v>0</v>
      </c>
      <c r="S182" s="251"/>
      <c r="T182" s="222"/>
    </row>
    <row r="183" spans="1:20" ht="18.75" customHeight="1" x14ac:dyDescent="0.2">
      <c r="A183" s="19"/>
      <c r="B183" s="19"/>
      <c r="C183" s="20"/>
      <c r="D183" s="20"/>
      <c r="E183" s="20"/>
      <c r="F183" s="12"/>
      <c r="G183" s="20"/>
      <c r="H183" s="20"/>
      <c r="I183" s="20"/>
      <c r="J183" s="12"/>
      <c r="K183" s="20"/>
      <c r="L183" s="20"/>
      <c r="M183" s="20"/>
      <c r="N183" s="12"/>
      <c r="O183" s="20"/>
      <c r="P183" s="20"/>
      <c r="Q183" s="20"/>
      <c r="R183" s="20"/>
      <c r="S183" s="12"/>
      <c r="T183" s="20"/>
    </row>
    <row r="184" spans="1:20" ht="18.75" customHeight="1" x14ac:dyDescent="0.2">
      <c r="A184" s="19"/>
      <c r="B184" s="19"/>
      <c r="C184" s="20"/>
      <c r="D184" s="20"/>
      <c r="E184" s="20"/>
      <c r="F184" s="12"/>
      <c r="G184" s="20"/>
      <c r="H184" s="20"/>
      <c r="I184" s="20"/>
      <c r="J184" s="12"/>
      <c r="K184" s="20"/>
      <c r="L184" s="20"/>
      <c r="M184" s="20"/>
      <c r="N184" s="12"/>
      <c r="O184" s="20"/>
      <c r="P184" s="20"/>
      <c r="Q184" s="20"/>
      <c r="R184" s="20"/>
      <c r="S184" s="12"/>
      <c r="T184" s="20"/>
    </row>
    <row r="185" spans="1:20" ht="18.75" customHeight="1" x14ac:dyDescent="0.2">
      <c r="A185" s="19"/>
      <c r="B185" s="19"/>
      <c r="C185" s="20"/>
      <c r="D185" s="20"/>
      <c r="E185" s="20"/>
      <c r="F185" s="12"/>
      <c r="G185" s="20"/>
      <c r="H185" s="20"/>
      <c r="I185" s="20"/>
      <c r="J185" s="12"/>
      <c r="K185" s="20"/>
      <c r="L185" s="20"/>
      <c r="M185" s="20"/>
      <c r="N185" s="12"/>
      <c r="O185" s="20"/>
      <c r="P185" s="20"/>
      <c r="Q185" s="20"/>
      <c r="R185" s="20"/>
      <c r="S185" s="12"/>
      <c r="T185" s="20"/>
    </row>
    <row r="186" spans="1:20" ht="18.75" customHeight="1" x14ac:dyDescent="0.3">
      <c r="A186" s="234" t="s">
        <v>43</v>
      </c>
      <c r="B186" s="234"/>
      <c r="C186" s="234"/>
      <c r="D186" s="234"/>
      <c r="E186" s="234"/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</row>
    <row r="187" spans="1:20" ht="18.75" customHeight="1" x14ac:dyDescent="0.2">
      <c r="A187" s="235" t="s">
        <v>0</v>
      </c>
      <c r="B187" s="235"/>
      <c r="C187" s="235"/>
      <c r="D187" s="235"/>
      <c r="E187" s="235"/>
      <c r="F187" s="235"/>
      <c r="G187" s="235"/>
      <c r="H187" s="235"/>
      <c r="I187" s="235"/>
      <c r="J187" s="235"/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</row>
    <row r="188" spans="1:20" ht="18.75" customHeight="1" x14ac:dyDescent="0.2">
      <c r="A188" s="235" t="s">
        <v>53</v>
      </c>
      <c r="B188" s="235"/>
      <c r="C188" s="235"/>
      <c r="D188" s="235"/>
      <c r="E188" s="235"/>
      <c r="F188" s="235"/>
      <c r="G188" s="235"/>
      <c r="H188" s="235"/>
      <c r="I188" s="235"/>
      <c r="J188" s="235"/>
      <c r="K188" s="235"/>
      <c r="L188" s="235"/>
      <c r="M188" s="235"/>
      <c r="N188" s="235"/>
      <c r="O188" s="235"/>
      <c r="P188" s="235"/>
      <c r="Q188" s="235"/>
      <c r="R188" s="235"/>
      <c r="S188" s="235"/>
      <c r="T188" s="235"/>
    </row>
    <row r="189" spans="1:20" ht="18.75" customHeight="1" x14ac:dyDescent="0.3">
      <c r="A189" s="234" t="s">
        <v>49</v>
      </c>
      <c r="B189" s="234"/>
      <c r="C189" s="234"/>
      <c r="D189" s="234"/>
      <c r="E189" s="234"/>
      <c r="F189" s="234"/>
      <c r="G189" s="234"/>
      <c r="H189" s="234"/>
      <c r="I189" s="234"/>
      <c r="J189" s="234"/>
      <c r="K189" s="234"/>
      <c r="L189" s="234"/>
      <c r="M189" s="234"/>
      <c r="N189" s="234"/>
      <c r="O189" s="234"/>
      <c r="P189" s="234"/>
      <c r="Q189" s="234"/>
      <c r="R189" s="234"/>
      <c r="S189" s="234"/>
      <c r="T189" s="234"/>
    </row>
    <row r="190" spans="1:20" ht="18.75" customHeight="1" x14ac:dyDescent="0.2">
      <c r="A190" s="19"/>
      <c r="B190" s="19"/>
      <c r="C190" s="20"/>
      <c r="D190" s="20"/>
      <c r="E190" s="20"/>
      <c r="F190" s="12"/>
      <c r="G190" s="20"/>
      <c r="H190" s="20"/>
      <c r="I190" s="20"/>
      <c r="J190" s="12"/>
      <c r="K190" s="20"/>
      <c r="L190" s="20"/>
      <c r="M190" s="20"/>
      <c r="N190" s="12"/>
      <c r="O190" s="20"/>
      <c r="P190" s="20"/>
      <c r="Q190"/>
      <c r="R190"/>
      <c r="S190"/>
    </row>
    <row r="191" spans="1:20" s="89" customFormat="1" ht="18.75" customHeight="1" thickBot="1" x14ac:dyDescent="0.35">
      <c r="A191" s="236" t="s">
        <v>69</v>
      </c>
      <c r="B191" s="236"/>
      <c r="C191" s="237" t="s">
        <v>70</v>
      </c>
      <c r="D191" s="238"/>
      <c r="E191" s="238"/>
      <c r="F191" s="238"/>
      <c r="G191" s="238"/>
      <c r="H191" s="238"/>
      <c r="I191" s="238"/>
      <c r="J191" s="239"/>
      <c r="K191" s="95"/>
      <c r="L191" s="95"/>
      <c r="M191" s="95"/>
      <c r="N191" s="95"/>
      <c r="O191" s="95"/>
    </row>
    <row r="192" spans="1:20" s="89" customFormat="1" ht="18.75" customHeight="1" thickBot="1" x14ac:dyDescent="0.35">
      <c r="A192" s="236" t="s">
        <v>75</v>
      </c>
      <c r="B192" s="284"/>
      <c r="C192" s="285" t="s">
        <v>90</v>
      </c>
      <c r="D192" s="286"/>
      <c r="E192" s="286"/>
      <c r="F192" s="286"/>
      <c r="G192" s="286"/>
      <c r="H192" s="286"/>
      <c r="I192" s="286"/>
      <c r="J192" s="287"/>
      <c r="K192" s="160"/>
      <c r="L192" s="160"/>
      <c r="M192" s="160"/>
      <c r="N192" s="160"/>
      <c r="O192" s="160"/>
      <c r="P192" s="91"/>
      <c r="Q192" s="92"/>
      <c r="R192" s="93"/>
      <c r="S192" s="93"/>
    </row>
    <row r="193" spans="1:20" s="89" customFormat="1" ht="18.75" customHeight="1" x14ac:dyDescent="0.3">
      <c r="A193" s="90" t="s">
        <v>9</v>
      </c>
      <c r="B193" s="96"/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4"/>
      <c r="Q193" s="92"/>
      <c r="R193" s="93"/>
      <c r="S193" s="93"/>
    </row>
    <row r="194" spans="1:20" ht="18.75" customHeight="1" x14ac:dyDescent="0.2">
      <c r="A194" s="192" t="s">
        <v>50</v>
      </c>
      <c r="B194" s="192"/>
      <c r="C194" s="192"/>
      <c r="D194" s="192"/>
      <c r="E194" s="192"/>
      <c r="F194" s="192"/>
      <c r="G194" s="192"/>
      <c r="H194" s="192"/>
      <c r="I194" s="192"/>
      <c r="J194" s="192"/>
      <c r="K194" s="192"/>
      <c r="L194" s="192"/>
      <c r="M194" s="192"/>
      <c r="N194" s="192"/>
      <c r="O194" s="192"/>
      <c r="P194" s="99"/>
      <c r="Q194" s="2"/>
      <c r="R194" s="2"/>
      <c r="S194" s="2"/>
    </row>
    <row r="195" spans="1:20" ht="18.75" customHeight="1" thickBot="1" x14ac:dyDescent="0.25">
      <c r="A195" s="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/>
      <c r="R195"/>
      <c r="S195"/>
    </row>
    <row r="196" spans="1:20" ht="35.25" customHeight="1" x14ac:dyDescent="0.2">
      <c r="A196" s="240"/>
      <c r="B196" s="242" t="s">
        <v>1</v>
      </c>
      <c r="C196" s="244" t="s">
        <v>44</v>
      </c>
      <c r="D196" s="245"/>
      <c r="E196" s="246"/>
      <c r="F196" s="247" t="s">
        <v>29</v>
      </c>
      <c r="G196" s="244" t="s">
        <v>46</v>
      </c>
      <c r="H196" s="245"/>
      <c r="I196" s="246"/>
      <c r="J196" s="247" t="s">
        <v>29</v>
      </c>
      <c r="K196" s="249" t="s">
        <v>47</v>
      </c>
      <c r="L196" s="245"/>
      <c r="M196" s="246"/>
      <c r="N196" s="247" t="s">
        <v>29</v>
      </c>
      <c r="O196" s="244" t="s">
        <v>45</v>
      </c>
      <c r="P196" s="245"/>
      <c r="Q196" s="245"/>
      <c r="R196" s="246"/>
      <c r="S196" s="247" t="s">
        <v>29</v>
      </c>
      <c r="T196" s="247" t="s">
        <v>10</v>
      </c>
    </row>
    <row r="197" spans="1:20" ht="18.75" customHeight="1" thickBot="1" x14ac:dyDescent="0.25">
      <c r="A197" s="241"/>
      <c r="B197" s="243"/>
      <c r="C197" s="34" t="s">
        <v>2</v>
      </c>
      <c r="D197" s="34" t="s">
        <v>3</v>
      </c>
      <c r="E197" s="35" t="s">
        <v>4</v>
      </c>
      <c r="F197" s="248"/>
      <c r="G197" s="34" t="s">
        <v>2</v>
      </c>
      <c r="H197" s="34" t="s">
        <v>3</v>
      </c>
      <c r="I197" s="35" t="s">
        <v>4</v>
      </c>
      <c r="J197" s="248"/>
      <c r="K197" s="34" t="s">
        <v>2</v>
      </c>
      <c r="L197" s="34" t="s">
        <v>3</v>
      </c>
      <c r="M197" s="35" t="s">
        <v>4</v>
      </c>
      <c r="N197" s="248"/>
      <c r="O197" s="133" t="s">
        <v>2</v>
      </c>
      <c r="P197" s="34" t="s">
        <v>3</v>
      </c>
      <c r="Q197" s="118" t="s">
        <v>4</v>
      </c>
      <c r="R197" s="36" t="s">
        <v>4</v>
      </c>
      <c r="S197" s="248"/>
      <c r="T197" s="248"/>
    </row>
    <row r="198" spans="1:20" ht="18.75" customHeight="1" x14ac:dyDescent="0.2">
      <c r="A198" s="21">
        <v>1</v>
      </c>
      <c r="B198" s="101" t="s">
        <v>1</v>
      </c>
      <c r="C198" s="22">
        <v>3</v>
      </c>
      <c r="D198" s="22"/>
      <c r="E198" s="23"/>
      <c r="F198" s="24">
        <f>AVERAGE(C198:E198)</f>
        <v>3</v>
      </c>
      <c r="G198" s="22">
        <v>3</v>
      </c>
      <c r="H198" s="22"/>
      <c r="I198" s="23"/>
      <c r="J198" s="24">
        <f>AVERAGE(G198:I198)</f>
        <v>3</v>
      </c>
      <c r="K198" s="22"/>
      <c r="L198" s="22"/>
      <c r="M198" s="23">
        <v>1</v>
      </c>
      <c r="N198" s="24">
        <f>AVERAGE(K198:M198)</f>
        <v>1</v>
      </c>
      <c r="O198" s="116"/>
      <c r="P198" s="104"/>
      <c r="Q198" s="108">
        <v>1</v>
      </c>
      <c r="R198" s="25"/>
      <c r="S198" s="24">
        <f>AVERAGE(O198:Q198)</f>
        <v>1</v>
      </c>
      <c r="T198" s="26" t="str">
        <f>IF(SUM(C198:E198,G198:I198,K198:M198,O198:Q198)&gt;0,"+","-")</f>
        <v>+</v>
      </c>
    </row>
    <row r="199" spans="1:20" ht="18.75" customHeight="1" x14ac:dyDescent="0.2">
      <c r="A199" s="21">
        <v>2</v>
      </c>
      <c r="B199" s="101" t="s">
        <v>1</v>
      </c>
      <c r="C199" s="22">
        <v>3</v>
      </c>
      <c r="D199" s="22"/>
      <c r="E199" s="23"/>
      <c r="F199" s="24">
        <f t="shared" ref="F199:F226" si="20">AVERAGE(C199:E199)</f>
        <v>3</v>
      </c>
      <c r="G199" s="22">
        <v>3</v>
      </c>
      <c r="H199" s="22"/>
      <c r="I199" s="23"/>
      <c r="J199" s="24">
        <f t="shared" ref="J199:J226" si="21">AVERAGE(G199:I199)</f>
        <v>3</v>
      </c>
      <c r="K199" s="22"/>
      <c r="L199" s="22"/>
      <c r="M199" s="23">
        <v>1</v>
      </c>
      <c r="N199" s="24">
        <f t="shared" ref="N199:N226" si="22">AVERAGE(K199:M199)</f>
        <v>1</v>
      </c>
      <c r="O199" s="116"/>
      <c r="P199" s="104"/>
      <c r="Q199" s="108">
        <v>1</v>
      </c>
      <c r="R199" s="25"/>
      <c r="S199" s="24">
        <f t="shared" ref="S199:S226" si="23">AVERAGE(O199:Q199)</f>
        <v>1</v>
      </c>
      <c r="T199" s="26" t="str">
        <f t="shared" ref="T199:T226" si="24">IF(SUM(C199:E199,G199:I199,K199:M199,O199:Q199)&gt;0,"+","-")</f>
        <v>+</v>
      </c>
    </row>
    <row r="200" spans="1:20" ht="18.75" customHeight="1" x14ac:dyDescent="0.2">
      <c r="A200" s="21">
        <v>3</v>
      </c>
      <c r="B200" s="101" t="s">
        <v>1</v>
      </c>
      <c r="C200" s="22"/>
      <c r="D200" s="22"/>
      <c r="E200" s="23">
        <v>1</v>
      </c>
      <c r="F200" s="24">
        <f t="shared" si="20"/>
        <v>1</v>
      </c>
      <c r="G200" s="22"/>
      <c r="H200" s="22"/>
      <c r="I200" s="23">
        <v>1</v>
      </c>
      <c r="J200" s="24">
        <f t="shared" si="21"/>
        <v>1</v>
      </c>
      <c r="K200" s="22"/>
      <c r="L200" s="22"/>
      <c r="M200" s="23">
        <v>1</v>
      </c>
      <c r="N200" s="24">
        <f t="shared" si="22"/>
        <v>1</v>
      </c>
      <c r="O200" s="116"/>
      <c r="P200" s="104"/>
      <c r="Q200" s="108">
        <v>1</v>
      </c>
      <c r="R200" s="25"/>
      <c r="S200" s="24">
        <f t="shared" si="23"/>
        <v>1</v>
      </c>
      <c r="T200" s="26" t="str">
        <f t="shared" si="24"/>
        <v>+</v>
      </c>
    </row>
    <row r="201" spans="1:20" ht="18.75" customHeight="1" x14ac:dyDescent="0.2">
      <c r="A201" s="21">
        <v>4</v>
      </c>
      <c r="B201" s="101" t="s">
        <v>1</v>
      </c>
      <c r="C201" s="22"/>
      <c r="D201" s="22"/>
      <c r="E201" s="23">
        <v>1</v>
      </c>
      <c r="F201" s="24">
        <f t="shared" si="20"/>
        <v>1</v>
      </c>
      <c r="G201" s="22"/>
      <c r="H201" s="22"/>
      <c r="I201" s="23">
        <v>1</v>
      </c>
      <c r="J201" s="24">
        <f t="shared" si="21"/>
        <v>1</v>
      </c>
      <c r="K201" s="22"/>
      <c r="L201" s="22"/>
      <c r="M201" s="23">
        <v>1</v>
      </c>
      <c r="N201" s="24">
        <f t="shared" si="22"/>
        <v>1</v>
      </c>
      <c r="O201" s="116"/>
      <c r="P201" s="104"/>
      <c r="Q201" s="108">
        <v>1</v>
      </c>
      <c r="R201" s="25"/>
      <c r="S201" s="24">
        <f t="shared" si="23"/>
        <v>1</v>
      </c>
      <c r="T201" s="26" t="str">
        <f t="shared" si="24"/>
        <v>+</v>
      </c>
    </row>
    <row r="202" spans="1:20" ht="18.75" customHeight="1" x14ac:dyDescent="0.2">
      <c r="A202" s="21">
        <v>5</v>
      </c>
      <c r="B202" s="101" t="s">
        <v>1</v>
      </c>
      <c r="C202" s="22"/>
      <c r="D202" s="22"/>
      <c r="E202" s="23">
        <v>1</v>
      </c>
      <c r="F202" s="24">
        <f t="shared" si="20"/>
        <v>1</v>
      </c>
      <c r="G202" s="22"/>
      <c r="H202" s="22"/>
      <c r="I202" s="23">
        <v>1</v>
      </c>
      <c r="J202" s="24">
        <f t="shared" si="21"/>
        <v>1</v>
      </c>
      <c r="K202" s="22"/>
      <c r="L202" s="22"/>
      <c r="M202" s="23">
        <v>1</v>
      </c>
      <c r="N202" s="24">
        <f t="shared" si="22"/>
        <v>1</v>
      </c>
      <c r="O202" s="116"/>
      <c r="P202" s="104"/>
      <c r="Q202" s="108">
        <v>1</v>
      </c>
      <c r="R202" s="25"/>
      <c r="S202" s="24">
        <f t="shared" si="23"/>
        <v>1</v>
      </c>
      <c r="T202" s="26" t="str">
        <f t="shared" si="24"/>
        <v>+</v>
      </c>
    </row>
    <row r="203" spans="1:20" ht="18.75" customHeight="1" x14ac:dyDescent="0.2">
      <c r="A203" s="21">
        <v>6</v>
      </c>
      <c r="B203" s="101" t="s">
        <v>1</v>
      </c>
      <c r="C203" s="22"/>
      <c r="D203" s="22"/>
      <c r="E203" s="23">
        <v>1</v>
      </c>
      <c r="F203" s="24">
        <f t="shared" si="20"/>
        <v>1</v>
      </c>
      <c r="G203" s="22"/>
      <c r="H203" s="22"/>
      <c r="I203" s="23">
        <v>1</v>
      </c>
      <c r="J203" s="24">
        <f t="shared" si="21"/>
        <v>1</v>
      </c>
      <c r="K203" s="22"/>
      <c r="L203" s="22"/>
      <c r="M203" s="23">
        <v>1</v>
      </c>
      <c r="N203" s="24">
        <f t="shared" si="22"/>
        <v>1</v>
      </c>
      <c r="O203" s="116"/>
      <c r="P203" s="104"/>
      <c r="Q203" s="108">
        <v>1</v>
      </c>
      <c r="R203" s="25"/>
      <c r="S203" s="24">
        <f t="shared" si="23"/>
        <v>1</v>
      </c>
      <c r="T203" s="26" t="str">
        <f t="shared" si="24"/>
        <v>+</v>
      </c>
    </row>
    <row r="204" spans="1:20" ht="18.75" customHeight="1" x14ac:dyDescent="0.2">
      <c r="A204" s="21">
        <v>7</v>
      </c>
      <c r="B204" s="101" t="s">
        <v>1</v>
      </c>
      <c r="C204" s="22"/>
      <c r="D204" s="22"/>
      <c r="E204" s="23">
        <v>1</v>
      </c>
      <c r="F204" s="24">
        <f t="shared" si="20"/>
        <v>1</v>
      </c>
      <c r="G204" s="22"/>
      <c r="H204" s="22"/>
      <c r="I204" s="23">
        <v>1</v>
      </c>
      <c r="J204" s="24">
        <f t="shared" si="21"/>
        <v>1</v>
      </c>
      <c r="K204" s="22"/>
      <c r="L204" s="22"/>
      <c r="M204" s="23">
        <v>1</v>
      </c>
      <c r="N204" s="24">
        <f t="shared" si="22"/>
        <v>1</v>
      </c>
      <c r="O204" s="116"/>
      <c r="P204" s="104"/>
      <c r="Q204" s="108">
        <v>1</v>
      </c>
      <c r="R204" s="25"/>
      <c r="S204" s="24">
        <f t="shared" si="23"/>
        <v>1</v>
      </c>
      <c r="T204" s="26" t="str">
        <f t="shared" si="24"/>
        <v>+</v>
      </c>
    </row>
    <row r="205" spans="1:20" ht="18.75" customHeight="1" x14ac:dyDescent="0.2">
      <c r="A205" s="21">
        <v>8</v>
      </c>
      <c r="B205" s="101" t="s">
        <v>1</v>
      </c>
      <c r="C205" s="22"/>
      <c r="D205" s="22"/>
      <c r="E205" s="23">
        <v>1</v>
      </c>
      <c r="F205" s="24">
        <f t="shared" si="20"/>
        <v>1</v>
      </c>
      <c r="G205" s="22"/>
      <c r="H205" s="22"/>
      <c r="I205" s="23">
        <v>1</v>
      </c>
      <c r="J205" s="24">
        <f t="shared" si="21"/>
        <v>1</v>
      </c>
      <c r="K205" s="22"/>
      <c r="L205" s="22"/>
      <c r="M205" s="23">
        <v>1</v>
      </c>
      <c r="N205" s="24">
        <f t="shared" si="22"/>
        <v>1</v>
      </c>
      <c r="O205" s="116"/>
      <c r="P205" s="104"/>
      <c r="Q205" s="108">
        <v>1</v>
      </c>
      <c r="R205" s="25"/>
      <c r="S205" s="24">
        <f t="shared" si="23"/>
        <v>1</v>
      </c>
      <c r="T205" s="26" t="str">
        <f t="shared" si="24"/>
        <v>+</v>
      </c>
    </row>
    <row r="206" spans="1:20" ht="18.75" customHeight="1" x14ac:dyDescent="0.2">
      <c r="A206" s="21">
        <v>9</v>
      </c>
      <c r="B206" s="101" t="s">
        <v>1</v>
      </c>
      <c r="C206" s="22"/>
      <c r="D206" s="22"/>
      <c r="E206" s="23">
        <v>1</v>
      </c>
      <c r="F206" s="24">
        <f t="shared" si="20"/>
        <v>1</v>
      </c>
      <c r="G206" s="22"/>
      <c r="H206" s="22"/>
      <c r="I206" s="23">
        <v>1</v>
      </c>
      <c r="J206" s="24">
        <f t="shared" si="21"/>
        <v>1</v>
      </c>
      <c r="K206" s="22"/>
      <c r="L206" s="22"/>
      <c r="M206" s="23">
        <v>1</v>
      </c>
      <c r="N206" s="24">
        <f t="shared" si="22"/>
        <v>1</v>
      </c>
      <c r="O206" s="116"/>
      <c r="P206" s="104"/>
      <c r="Q206" s="108">
        <v>1</v>
      </c>
      <c r="R206" s="25"/>
      <c r="S206" s="24">
        <f t="shared" si="23"/>
        <v>1</v>
      </c>
      <c r="T206" s="26" t="str">
        <f t="shared" si="24"/>
        <v>+</v>
      </c>
    </row>
    <row r="207" spans="1:20" ht="18.75" customHeight="1" x14ac:dyDescent="0.2">
      <c r="A207" s="21">
        <v>10</v>
      </c>
      <c r="B207" s="101" t="s">
        <v>1</v>
      </c>
      <c r="C207" s="22"/>
      <c r="D207" s="22"/>
      <c r="E207" s="23">
        <v>1</v>
      </c>
      <c r="F207" s="24">
        <f t="shared" si="20"/>
        <v>1</v>
      </c>
      <c r="G207" s="22"/>
      <c r="H207" s="22">
        <v>2</v>
      </c>
      <c r="I207" s="23"/>
      <c r="J207" s="24">
        <f t="shared" si="21"/>
        <v>2</v>
      </c>
      <c r="K207" s="22"/>
      <c r="L207" s="22"/>
      <c r="M207" s="23">
        <v>1</v>
      </c>
      <c r="N207" s="24">
        <f t="shared" si="22"/>
        <v>1</v>
      </c>
      <c r="O207" s="116"/>
      <c r="P207" s="104">
        <v>2</v>
      </c>
      <c r="Q207" s="108"/>
      <c r="R207" s="25"/>
      <c r="S207" s="24">
        <f t="shared" si="23"/>
        <v>2</v>
      </c>
      <c r="T207" s="26" t="str">
        <f t="shared" si="24"/>
        <v>+</v>
      </c>
    </row>
    <row r="208" spans="1:20" ht="18.75" customHeight="1" x14ac:dyDescent="0.2">
      <c r="A208" s="21">
        <v>11</v>
      </c>
      <c r="B208" s="101" t="s">
        <v>1</v>
      </c>
      <c r="C208" s="22"/>
      <c r="D208" s="22">
        <v>2</v>
      </c>
      <c r="E208" s="23"/>
      <c r="F208" s="24">
        <f t="shared" si="20"/>
        <v>2</v>
      </c>
      <c r="G208" s="22"/>
      <c r="H208" s="22">
        <v>2</v>
      </c>
      <c r="I208" s="23"/>
      <c r="J208" s="24">
        <f t="shared" si="21"/>
        <v>2</v>
      </c>
      <c r="K208" s="22"/>
      <c r="L208" s="22">
        <v>2</v>
      </c>
      <c r="M208" s="23"/>
      <c r="N208" s="24">
        <f t="shared" si="22"/>
        <v>2</v>
      </c>
      <c r="O208" s="116"/>
      <c r="P208" s="104">
        <v>2</v>
      </c>
      <c r="Q208" s="108"/>
      <c r="R208" s="25"/>
      <c r="S208" s="24">
        <f t="shared" si="23"/>
        <v>2</v>
      </c>
      <c r="T208" s="26" t="str">
        <f t="shared" si="24"/>
        <v>+</v>
      </c>
    </row>
    <row r="209" spans="1:20" ht="18.75" customHeight="1" x14ac:dyDescent="0.2">
      <c r="A209" s="21">
        <v>12</v>
      </c>
      <c r="B209" s="101" t="s">
        <v>1</v>
      </c>
      <c r="C209" s="22"/>
      <c r="D209" s="22">
        <v>2</v>
      </c>
      <c r="E209" s="23"/>
      <c r="F209" s="24">
        <f t="shared" si="20"/>
        <v>2</v>
      </c>
      <c r="G209" s="22"/>
      <c r="H209" s="22">
        <v>2</v>
      </c>
      <c r="I209" s="23"/>
      <c r="J209" s="24">
        <f t="shared" si="21"/>
        <v>2</v>
      </c>
      <c r="K209" s="22"/>
      <c r="L209" s="22">
        <v>2</v>
      </c>
      <c r="M209" s="23"/>
      <c r="N209" s="24">
        <f t="shared" si="22"/>
        <v>2</v>
      </c>
      <c r="O209" s="116"/>
      <c r="P209" s="104">
        <v>2</v>
      </c>
      <c r="Q209" s="108"/>
      <c r="R209" s="25"/>
      <c r="S209" s="24">
        <f t="shared" si="23"/>
        <v>2</v>
      </c>
      <c r="T209" s="26" t="str">
        <f t="shared" si="24"/>
        <v>+</v>
      </c>
    </row>
    <row r="210" spans="1:20" ht="18.75" customHeight="1" x14ac:dyDescent="0.2">
      <c r="A210" s="21">
        <v>13</v>
      </c>
      <c r="B210" s="101" t="s">
        <v>1</v>
      </c>
      <c r="C210" s="22"/>
      <c r="D210" s="22">
        <v>2</v>
      </c>
      <c r="E210" s="23"/>
      <c r="F210" s="24">
        <f t="shared" si="20"/>
        <v>2</v>
      </c>
      <c r="G210" s="22"/>
      <c r="H210" s="22">
        <v>2</v>
      </c>
      <c r="I210" s="23"/>
      <c r="J210" s="24">
        <f t="shared" si="21"/>
        <v>2</v>
      </c>
      <c r="K210" s="22"/>
      <c r="L210" s="22">
        <v>2</v>
      </c>
      <c r="M210" s="23"/>
      <c r="N210" s="24">
        <f t="shared" si="22"/>
        <v>2</v>
      </c>
      <c r="O210" s="116"/>
      <c r="P210" s="104"/>
      <c r="Q210" s="108">
        <v>1</v>
      </c>
      <c r="R210" s="25"/>
      <c r="S210" s="24">
        <f t="shared" si="23"/>
        <v>1</v>
      </c>
      <c r="T210" s="26" t="str">
        <f t="shared" si="24"/>
        <v>+</v>
      </c>
    </row>
    <row r="211" spans="1:20" ht="18.75" customHeight="1" x14ac:dyDescent="0.2">
      <c r="A211" s="21">
        <v>14</v>
      </c>
      <c r="B211" s="101" t="s">
        <v>1</v>
      </c>
      <c r="C211" s="22"/>
      <c r="D211" s="22">
        <v>2</v>
      </c>
      <c r="E211" s="23"/>
      <c r="F211" s="24">
        <f t="shared" si="20"/>
        <v>2</v>
      </c>
      <c r="G211" s="22"/>
      <c r="H211" s="22">
        <v>2</v>
      </c>
      <c r="I211" s="23"/>
      <c r="J211" s="24">
        <f t="shared" si="21"/>
        <v>2</v>
      </c>
      <c r="K211" s="22"/>
      <c r="L211" s="22">
        <v>2</v>
      </c>
      <c r="M211" s="23"/>
      <c r="N211" s="24">
        <f t="shared" si="22"/>
        <v>2</v>
      </c>
      <c r="O211" s="116"/>
      <c r="P211" s="104"/>
      <c r="Q211" s="108">
        <v>1</v>
      </c>
      <c r="R211" s="25"/>
      <c r="S211" s="24">
        <f t="shared" si="23"/>
        <v>1</v>
      </c>
      <c r="T211" s="26" t="str">
        <f t="shared" si="24"/>
        <v>+</v>
      </c>
    </row>
    <row r="212" spans="1:20" ht="18.75" customHeight="1" x14ac:dyDescent="0.2">
      <c r="A212" s="21">
        <v>15</v>
      </c>
      <c r="B212" s="101" t="s">
        <v>1</v>
      </c>
      <c r="C212" s="22"/>
      <c r="D212" s="22">
        <v>2</v>
      </c>
      <c r="E212" s="23"/>
      <c r="F212" s="24">
        <f t="shared" si="20"/>
        <v>2</v>
      </c>
      <c r="G212" s="22"/>
      <c r="H212" s="22">
        <v>2</v>
      </c>
      <c r="I212" s="23"/>
      <c r="J212" s="24">
        <f t="shared" si="21"/>
        <v>2</v>
      </c>
      <c r="K212" s="22"/>
      <c r="L212" s="22">
        <v>2</v>
      </c>
      <c r="M212" s="23"/>
      <c r="N212" s="24">
        <f t="shared" si="22"/>
        <v>2</v>
      </c>
      <c r="O212" s="116"/>
      <c r="P212" s="104"/>
      <c r="Q212" s="108">
        <v>1</v>
      </c>
      <c r="R212" s="25"/>
      <c r="S212" s="24">
        <f t="shared" si="23"/>
        <v>1</v>
      </c>
      <c r="T212" s="26" t="str">
        <f t="shared" si="24"/>
        <v>+</v>
      </c>
    </row>
    <row r="213" spans="1:20" ht="18.75" customHeight="1" x14ac:dyDescent="0.2">
      <c r="A213" s="21">
        <v>16</v>
      </c>
      <c r="B213" s="101" t="s">
        <v>1</v>
      </c>
      <c r="C213" s="22"/>
      <c r="D213" s="22">
        <v>2</v>
      </c>
      <c r="E213" s="23"/>
      <c r="F213" s="24">
        <f t="shared" si="20"/>
        <v>2</v>
      </c>
      <c r="G213" s="22"/>
      <c r="H213" s="22">
        <v>2</v>
      </c>
      <c r="I213" s="23"/>
      <c r="J213" s="24">
        <f t="shared" si="21"/>
        <v>2</v>
      </c>
      <c r="K213" s="22"/>
      <c r="L213" s="22">
        <v>2</v>
      </c>
      <c r="M213" s="23"/>
      <c r="N213" s="24">
        <f t="shared" si="22"/>
        <v>2</v>
      </c>
      <c r="O213" s="116"/>
      <c r="P213" s="104"/>
      <c r="Q213" s="108">
        <v>1</v>
      </c>
      <c r="R213" s="25"/>
      <c r="S213" s="24">
        <f t="shared" si="23"/>
        <v>1</v>
      </c>
      <c r="T213" s="26" t="str">
        <f t="shared" si="24"/>
        <v>+</v>
      </c>
    </row>
    <row r="214" spans="1:20" ht="18.75" customHeight="1" x14ac:dyDescent="0.2">
      <c r="A214" s="21">
        <v>17</v>
      </c>
      <c r="B214" s="101" t="s">
        <v>1</v>
      </c>
      <c r="C214" s="22"/>
      <c r="D214" s="22">
        <v>2</v>
      </c>
      <c r="E214" s="23"/>
      <c r="F214" s="24">
        <f t="shared" si="20"/>
        <v>2</v>
      </c>
      <c r="G214" s="22"/>
      <c r="H214" s="22">
        <v>2</v>
      </c>
      <c r="I214" s="23"/>
      <c r="J214" s="24">
        <f t="shared" si="21"/>
        <v>2</v>
      </c>
      <c r="K214" s="22"/>
      <c r="L214" s="22">
        <v>2</v>
      </c>
      <c r="M214" s="23"/>
      <c r="N214" s="24">
        <f t="shared" si="22"/>
        <v>2</v>
      </c>
      <c r="O214" s="116">
        <v>3</v>
      </c>
      <c r="P214" s="104"/>
      <c r="Q214" s="108"/>
      <c r="R214" s="25"/>
      <c r="S214" s="24">
        <f t="shared" si="23"/>
        <v>3</v>
      </c>
      <c r="T214" s="26" t="str">
        <f t="shared" si="24"/>
        <v>+</v>
      </c>
    </row>
    <row r="215" spans="1:20" ht="18.75" customHeight="1" x14ac:dyDescent="0.2">
      <c r="A215" s="21">
        <v>18</v>
      </c>
      <c r="B215" s="101" t="s">
        <v>1</v>
      </c>
      <c r="C215" s="22"/>
      <c r="D215" s="22">
        <v>2</v>
      </c>
      <c r="E215" s="23"/>
      <c r="F215" s="24">
        <f t="shared" si="20"/>
        <v>2</v>
      </c>
      <c r="G215" s="22"/>
      <c r="H215" s="22">
        <v>2</v>
      </c>
      <c r="I215" s="23"/>
      <c r="J215" s="24">
        <f t="shared" si="21"/>
        <v>2</v>
      </c>
      <c r="K215" s="22"/>
      <c r="L215" s="22">
        <v>2</v>
      </c>
      <c r="M215" s="23"/>
      <c r="N215" s="24">
        <f t="shared" si="22"/>
        <v>2</v>
      </c>
      <c r="O215" s="116">
        <v>3</v>
      </c>
      <c r="P215" s="104"/>
      <c r="Q215" s="108"/>
      <c r="R215" s="25"/>
      <c r="S215" s="24">
        <f t="shared" si="23"/>
        <v>3</v>
      </c>
      <c r="T215" s="26" t="str">
        <f t="shared" si="24"/>
        <v>+</v>
      </c>
    </row>
    <row r="216" spans="1:20" ht="18.75" customHeight="1" x14ac:dyDescent="0.2">
      <c r="A216" s="21">
        <v>19</v>
      </c>
      <c r="B216" s="101" t="s">
        <v>1</v>
      </c>
      <c r="C216" s="22"/>
      <c r="D216" s="22">
        <v>2</v>
      </c>
      <c r="E216" s="23"/>
      <c r="F216" s="24">
        <f t="shared" si="20"/>
        <v>2</v>
      </c>
      <c r="G216" s="22"/>
      <c r="H216" s="22">
        <v>2</v>
      </c>
      <c r="I216" s="23"/>
      <c r="J216" s="24">
        <f t="shared" si="21"/>
        <v>2</v>
      </c>
      <c r="K216" s="22"/>
      <c r="L216" s="22">
        <v>2</v>
      </c>
      <c r="M216" s="23"/>
      <c r="N216" s="24">
        <f t="shared" si="22"/>
        <v>2</v>
      </c>
      <c r="O216" s="112">
        <v>3</v>
      </c>
      <c r="P216" s="98"/>
      <c r="Q216" s="108"/>
      <c r="R216" s="25"/>
      <c r="S216" s="24">
        <f t="shared" si="23"/>
        <v>3</v>
      </c>
      <c r="T216" s="26" t="str">
        <f t="shared" si="24"/>
        <v>+</v>
      </c>
    </row>
    <row r="217" spans="1:20" ht="18.75" customHeight="1" x14ac:dyDescent="0.2">
      <c r="A217" s="21">
        <v>20</v>
      </c>
      <c r="B217" s="101" t="s">
        <v>1</v>
      </c>
      <c r="C217" s="22"/>
      <c r="D217" s="22">
        <v>2</v>
      </c>
      <c r="E217" s="23"/>
      <c r="F217" s="24">
        <f t="shared" si="20"/>
        <v>2</v>
      </c>
      <c r="G217" s="22"/>
      <c r="H217" s="22">
        <v>2</v>
      </c>
      <c r="I217" s="23"/>
      <c r="J217" s="24">
        <f t="shared" si="21"/>
        <v>2</v>
      </c>
      <c r="K217" s="22"/>
      <c r="L217" s="22">
        <v>2</v>
      </c>
      <c r="M217" s="23"/>
      <c r="N217" s="24">
        <f t="shared" si="22"/>
        <v>2</v>
      </c>
      <c r="O217" s="112">
        <v>3</v>
      </c>
      <c r="P217" s="104"/>
      <c r="Q217" s="108"/>
      <c r="R217" s="25"/>
      <c r="S217" s="24">
        <f t="shared" si="23"/>
        <v>3</v>
      </c>
      <c r="T217" s="26" t="str">
        <f t="shared" si="24"/>
        <v>+</v>
      </c>
    </row>
    <row r="218" spans="1:20" ht="18.75" customHeight="1" x14ac:dyDescent="0.2">
      <c r="A218" s="21">
        <v>21</v>
      </c>
      <c r="B218" s="101" t="s">
        <v>1</v>
      </c>
      <c r="C218" s="22"/>
      <c r="D218" s="22"/>
      <c r="E218" s="23">
        <v>1</v>
      </c>
      <c r="F218" s="24">
        <f t="shared" si="20"/>
        <v>1</v>
      </c>
      <c r="G218" s="22"/>
      <c r="H218" s="22"/>
      <c r="I218" s="23">
        <v>1</v>
      </c>
      <c r="J218" s="24">
        <f t="shared" si="21"/>
        <v>1</v>
      </c>
      <c r="K218" s="22"/>
      <c r="L218" s="22"/>
      <c r="M218" s="23">
        <v>1</v>
      </c>
      <c r="N218" s="24">
        <f t="shared" si="22"/>
        <v>1</v>
      </c>
      <c r="O218" s="112"/>
      <c r="P218" s="104"/>
      <c r="Q218" s="108">
        <v>1</v>
      </c>
      <c r="R218" s="25"/>
      <c r="S218" s="24">
        <f t="shared" si="23"/>
        <v>1</v>
      </c>
      <c r="T218" s="26" t="str">
        <f t="shared" si="24"/>
        <v>+</v>
      </c>
    </row>
    <row r="219" spans="1:20" ht="18.75" customHeight="1" x14ac:dyDescent="0.2">
      <c r="A219" s="21">
        <v>22</v>
      </c>
      <c r="B219" s="101" t="s">
        <v>1</v>
      </c>
      <c r="C219" s="22"/>
      <c r="D219" s="22"/>
      <c r="E219" s="23">
        <v>1</v>
      </c>
      <c r="F219" s="24">
        <f t="shared" si="20"/>
        <v>1</v>
      </c>
      <c r="G219" s="22"/>
      <c r="H219" s="22"/>
      <c r="I219" s="23">
        <v>1</v>
      </c>
      <c r="J219" s="24">
        <f t="shared" si="21"/>
        <v>1</v>
      </c>
      <c r="K219" s="22"/>
      <c r="L219" s="22"/>
      <c r="M219" s="23">
        <v>1</v>
      </c>
      <c r="N219" s="24">
        <f t="shared" si="22"/>
        <v>1</v>
      </c>
      <c r="O219" s="112"/>
      <c r="P219" s="104"/>
      <c r="Q219" s="108">
        <v>1</v>
      </c>
      <c r="R219" s="25"/>
      <c r="S219" s="24">
        <f t="shared" si="23"/>
        <v>1</v>
      </c>
      <c r="T219" s="26" t="str">
        <f t="shared" si="24"/>
        <v>+</v>
      </c>
    </row>
    <row r="220" spans="1:20" ht="18.75" customHeight="1" x14ac:dyDescent="0.2">
      <c r="A220" s="21">
        <v>23</v>
      </c>
      <c r="B220" s="101" t="s">
        <v>1</v>
      </c>
      <c r="C220" s="22"/>
      <c r="D220" s="22"/>
      <c r="E220" s="23">
        <v>1</v>
      </c>
      <c r="F220" s="24">
        <f t="shared" si="20"/>
        <v>1</v>
      </c>
      <c r="G220" s="22"/>
      <c r="H220" s="22"/>
      <c r="I220" s="23">
        <v>1</v>
      </c>
      <c r="J220" s="24">
        <f t="shared" si="21"/>
        <v>1</v>
      </c>
      <c r="K220" s="22"/>
      <c r="L220" s="22"/>
      <c r="M220" s="23">
        <v>1</v>
      </c>
      <c r="N220" s="24">
        <f t="shared" si="22"/>
        <v>1</v>
      </c>
      <c r="O220" s="112"/>
      <c r="P220" s="104"/>
      <c r="Q220" s="108">
        <v>1</v>
      </c>
      <c r="R220" s="25"/>
      <c r="S220" s="24">
        <f t="shared" si="23"/>
        <v>1</v>
      </c>
      <c r="T220" s="26" t="str">
        <f t="shared" si="24"/>
        <v>+</v>
      </c>
    </row>
    <row r="221" spans="1:20" ht="18.75" customHeight="1" x14ac:dyDescent="0.2">
      <c r="A221" s="21">
        <v>24</v>
      </c>
      <c r="B221" s="101" t="s">
        <v>1</v>
      </c>
      <c r="C221" s="22"/>
      <c r="D221" s="22"/>
      <c r="E221" s="23">
        <v>1</v>
      </c>
      <c r="F221" s="24">
        <f t="shared" si="20"/>
        <v>1</v>
      </c>
      <c r="G221" s="22"/>
      <c r="H221" s="22"/>
      <c r="I221" s="23">
        <v>1</v>
      </c>
      <c r="J221" s="24">
        <f t="shared" si="21"/>
        <v>1</v>
      </c>
      <c r="K221" s="22"/>
      <c r="L221" s="22"/>
      <c r="M221" s="23">
        <v>1</v>
      </c>
      <c r="N221" s="24">
        <f t="shared" si="22"/>
        <v>1</v>
      </c>
      <c r="O221" s="112"/>
      <c r="P221" s="104"/>
      <c r="Q221" s="108">
        <v>1</v>
      </c>
      <c r="R221" s="25"/>
      <c r="S221" s="24">
        <f t="shared" si="23"/>
        <v>1</v>
      </c>
      <c r="T221" s="26" t="str">
        <f t="shared" si="24"/>
        <v>+</v>
      </c>
    </row>
    <row r="222" spans="1:20" ht="18.75" customHeight="1" x14ac:dyDescent="0.2">
      <c r="A222" s="28">
        <v>25</v>
      </c>
      <c r="B222" s="102" t="s">
        <v>1</v>
      </c>
      <c r="C222" s="30"/>
      <c r="D222" s="30"/>
      <c r="E222" s="31">
        <v>1</v>
      </c>
      <c r="F222" s="24">
        <f t="shared" si="20"/>
        <v>1</v>
      </c>
      <c r="G222" s="30"/>
      <c r="H222" s="30"/>
      <c r="I222" s="31">
        <v>1</v>
      </c>
      <c r="J222" s="24">
        <f t="shared" si="21"/>
        <v>1</v>
      </c>
      <c r="K222" s="30"/>
      <c r="L222" s="30"/>
      <c r="M222" s="31">
        <v>1</v>
      </c>
      <c r="N222" s="24">
        <f t="shared" si="22"/>
        <v>1</v>
      </c>
      <c r="O222" s="122"/>
      <c r="P222" s="134"/>
      <c r="Q222" s="121">
        <v>1</v>
      </c>
      <c r="R222" s="33"/>
      <c r="S222" s="24">
        <f t="shared" si="23"/>
        <v>1</v>
      </c>
      <c r="T222" s="26" t="str">
        <f t="shared" si="24"/>
        <v>+</v>
      </c>
    </row>
    <row r="223" spans="1:20" ht="18.75" customHeight="1" x14ac:dyDescent="0.2">
      <c r="A223" s="28">
        <v>26</v>
      </c>
      <c r="B223" s="29"/>
      <c r="C223" s="30"/>
      <c r="D223" s="30"/>
      <c r="E223" s="31">
        <v>0</v>
      </c>
      <c r="F223" s="24">
        <f t="shared" si="20"/>
        <v>0</v>
      </c>
      <c r="G223" s="30"/>
      <c r="H223" s="30"/>
      <c r="I223" s="31">
        <v>0</v>
      </c>
      <c r="J223" s="24">
        <f t="shared" si="21"/>
        <v>0</v>
      </c>
      <c r="K223" s="30"/>
      <c r="L223" s="30"/>
      <c r="M223" s="31">
        <v>0</v>
      </c>
      <c r="N223" s="24">
        <f t="shared" si="22"/>
        <v>0</v>
      </c>
      <c r="O223" s="122"/>
      <c r="P223" s="134"/>
      <c r="Q223" s="121">
        <v>0</v>
      </c>
      <c r="R223" s="33"/>
      <c r="S223" s="24">
        <f t="shared" si="23"/>
        <v>0</v>
      </c>
      <c r="T223" s="26" t="str">
        <f t="shared" si="24"/>
        <v>-</v>
      </c>
    </row>
    <row r="224" spans="1:20" ht="18.75" customHeight="1" x14ac:dyDescent="0.2">
      <c r="A224" s="28">
        <v>27</v>
      </c>
      <c r="B224" s="29"/>
      <c r="C224" s="30"/>
      <c r="D224" s="30"/>
      <c r="E224" s="31">
        <v>0</v>
      </c>
      <c r="F224" s="24">
        <f t="shared" si="20"/>
        <v>0</v>
      </c>
      <c r="G224" s="30"/>
      <c r="H224" s="30"/>
      <c r="I224" s="31">
        <v>0</v>
      </c>
      <c r="J224" s="24">
        <f t="shared" si="21"/>
        <v>0</v>
      </c>
      <c r="K224" s="30"/>
      <c r="L224" s="30"/>
      <c r="M224" s="31">
        <v>0</v>
      </c>
      <c r="N224" s="24">
        <f t="shared" si="22"/>
        <v>0</v>
      </c>
      <c r="O224" s="122"/>
      <c r="P224" s="134"/>
      <c r="Q224" s="121">
        <v>0</v>
      </c>
      <c r="R224" s="33"/>
      <c r="S224" s="24">
        <f t="shared" si="23"/>
        <v>0</v>
      </c>
      <c r="T224" s="26" t="str">
        <f t="shared" si="24"/>
        <v>-</v>
      </c>
    </row>
    <row r="225" spans="1:20" ht="18.75" customHeight="1" x14ac:dyDescent="0.2">
      <c r="A225" s="28">
        <v>28</v>
      </c>
      <c r="B225" s="29"/>
      <c r="C225" s="30"/>
      <c r="D225" s="30"/>
      <c r="E225" s="31">
        <v>0</v>
      </c>
      <c r="F225" s="24">
        <f t="shared" si="20"/>
        <v>0</v>
      </c>
      <c r="G225" s="30"/>
      <c r="H225" s="30"/>
      <c r="I225" s="31">
        <v>0</v>
      </c>
      <c r="J225" s="24">
        <f t="shared" si="21"/>
        <v>0</v>
      </c>
      <c r="K225" s="30"/>
      <c r="L225" s="30"/>
      <c r="M225" s="31">
        <v>0</v>
      </c>
      <c r="N225" s="24">
        <f t="shared" si="22"/>
        <v>0</v>
      </c>
      <c r="O225" s="122"/>
      <c r="P225" s="134"/>
      <c r="Q225" s="121">
        <v>0</v>
      </c>
      <c r="R225" s="33"/>
      <c r="S225" s="24">
        <f t="shared" si="23"/>
        <v>0</v>
      </c>
      <c r="T225" s="26" t="str">
        <f t="shared" si="24"/>
        <v>-</v>
      </c>
    </row>
    <row r="226" spans="1:20" ht="18.75" customHeight="1" thickBot="1" x14ac:dyDescent="0.25">
      <c r="A226" s="28">
        <v>29</v>
      </c>
      <c r="B226" s="29"/>
      <c r="C226" s="30"/>
      <c r="D226" s="30"/>
      <c r="E226" s="31">
        <v>0</v>
      </c>
      <c r="F226" s="32">
        <f t="shared" si="20"/>
        <v>0</v>
      </c>
      <c r="G226" s="30"/>
      <c r="H226" s="30"/>
      <c r="I226" s="31">
        <v>0</v>
      </c>
      <c r="J226" s="32">
        <f t="shared" si="21"/>
        <v>0</v>
      </c>
      <c r="K226" s="30"/>
      <c r="L226" s="30"/>
      <c r="M226" s="31">
        <v>0</v>
      </c>
      <c r="N226" s="32">
        <f t="shared" si="22"/>
        <v>0</v>
      </c>
      <c r="O226" s="122"/>
      <c r="P226" s="134"/>
      <c r="Q226" s="121">
        <v>0</v>
      </c>
      <c r="R226" s="33"/>
      <c r="S226" s="24">
        <f t="shared" si="23"/>
        <v>0</v>
      </c>
      <c r="T226" s="26" t="str">
        <f t="shared" si="24"/>
        <v>-</v>
      </c>
    </row>
    <row r="227" spans="1:20" ht="18.75" customHeight="1" x14ac:dyDescent="0.2">
      <c r="A227" s="217" t="s">
        <v>23</v>
      </c>
      <c r="B227" s="218"/>
      <c r="C227" s="9">
        <f>COUNTIF(C198:C226,3)/T227</f>
        <v>0.08</v>
      </c>
      <c r="D227" s="9">
        <f>COUNTIF(D198:D226,2)/T227</f>
        <v>0.4</v>
      </c>
      <c r="E227" s="13">
        <f>COUNTIF(E198:E226,1)/T227</f>
        <v>0.52</v>
      </c>
      <c r="F227" s="219">
        <f>SUMIF(F198:F226,"&gt;0")/T227</f>
        <v>1.56</v>
      </c>
      <c r="G227" s="9">
        <f>COUNTIF(G198:G226,3)/T227</f>
        <v>0.08</v>
      </c>
      <c r="H227" s="9">
        <f>COUNTIF(H198:H226,2)/T227</f>
        <v>0.44</v>
      </c>
      <c r="I227" s="13">
        <f>COUNTIF(I198:I226,1)/T227</f>
        <v>0.48</v>
      </c>
      <c r="J227" s="219">
        <f>SUMIF(J198:J226,"&gt;0")/T227</f>
        <v>1.6</v>
      </c>
      <c r="K227" s="9">
        <f>COUNTIF(K198:K226,3)/T227</f>
        <v>0</v>
      </c>
      <c r="L227" s="9">
        <f>COUNTIF(L198:L226,2)/T227</f>
        <v>0.4</v>
      </c>
      <c r="M227" s="13">
        <f>COUNTIF(M198:M226,1)/T227</f>
        <v>0.6</v>
      </c>
      <c r="N227" s="219">
        <f>SUMIF(N198:N226,"&gt;0")/T227</f>
        <v>1.4</v>
      </c>
      <c r="O227" s="9">
        <f>COUNTIF(O198:O226,3)/T227</f>
        <v>0.16</v>
      </c>
      <c r="P227" s="9">
        <f>COUNTIF(P198:P226,2)/T227</f>
        <v>0.12</v>
      </c>
      <c r="Q227" s="9">
        <f>COUNTIF(Q198:Q226,1)/T227</f>
        <v>0.72</v>
      </c>
      <c r="R227" s="9">
        <f>COUNTIF(R198:R226,3)/T227</f>
        <v>0</v>
      </c>
      <c r="S227" s="250">
        <f>SUMIF(S198:S226,"&gt;0")/T227</f>
        <v>1.44</v>
      </c>
      <c r="T227" s="221">
        <f>COUNTIF(T198:T226,"+")</f>
        <v>25</v>
      </c>
    </row>
    <row r="228" spans="1:20" ht="18.75" customHeight="1" thickBot="1" x14ac:dyDescent="0.25">
      <c r="A228" s="227" t="s">
        <v>22</v>
      </c>
      <c r="B228" s="228"/>
      <c r="C228" s="15">
        <f>COUNTIF(C198:C226,"3")</f>
        <v>2</v>
      </c>
      <c r="D228" s="15">
        <f>COUNTIF(D198:D226,"2")</f>
        <v>10</v>
      </c>
      <c r="E228" s="16">
        <f>COUNTIF(E198:E226,"1")</f>
        <v>13</v>
      </c>
      <c r="F228" s="220"/>
      <c r="G228" s="15">
        <f>COUNTIF(G198:G226,"3")</f>
        <v>2</v>
      </c>
      <c r="H228" s="15">
        <f>COUNTIF(H198:H226,"2")</f>
        <v>11</v>
      </c>
      <c r="I228" s="16">
        <f>COUNTIF(I198:I226,"1")</f>
        <v>12</v>
      </c>
      <c r="J228" s="220"/>
      <c r="K228" s="15">
        <f>COUNTIF(K198:K226,"3")</f>
        <v>0</v>
      </c>
      <c r="L228" s="15">
        <f>COUNTIF(L198:L226,"2")</f>
        <v>10</v>
      </c>
      <c r="M228" s="16">
        <f>COUNTIF(M198:M226,"1")</f>
        <v>15</v>
      </c>
      <c r="N228" s="220"/>
      <c r="O228" s="15">
        <f>COUNTIF(O198:O226,"3")</f>
        <v>4</v>
      </c>
      <c r="P228" s="15">
        <f>COUNTIF(P198:P226,"2")</f>
        <v>3</v>
      </c>
      <c r="Q228" s="15">
        <f>COUNTIF(Q198:Q226,"1")</f>
        <v>18</v>
      </c>
      <c r="R228" s="15">
        <f>COUNTIF(R198:R226,"3")</f>
        <v>0</v>
      </c>
      <c r="S228" s="251"/>
      <c r="T228" s="222"/>
    </row>
    <row r="229" spans="1:20" ht="18.75" customHeight="1" x14ac:dyDescent="0.2">
      <c r="A229" s="19"/>
      <c r="B229" s="19"/>
      <c r="C229" s="20"/>
      <c r="D229" s="20"/>
      <c r="E229" s="20"/>
      <c r="F229" s="12"/>
      <c r="G229" s="20"/>
      <c r="H229" s="20"/>
      <c r="I229" s="20"/>
      <c r="J229" s="12"/>
      <c r="K229" s="20"/>
      <c r="L229" s="20"/>
      <c r="M229" s="20"/>
      <c r="N229" s="12"/>
      <c r="O229" s="20"/>
      <c r="P229" s="20"/>
      <c r="Q229" s="20"/>
      <c r="R229" s="20"/>
      <c r="S229" s="12"/>
      <c r="T229" s="20"/>
    </row>
    <row r="230" spans="1:20" ht="18.75" customHeight="1" x14ac:dyDescent="0.2">
      <c r="A230" s="19"/>
      <c r="B230" s="19"/>
      <c r="C230" s="20"/>
      <c r="D230" s="20"/>
      <c r="E230" s="20"/>
      <c r="F230" s="12"/>
      <c r="G230" s="20"/>
      <c r="H230" s="20"/>
      <c r="I230" s="20"/>
      <c r="J230" s="12"/>
      <c r="K230" s="20"/>
      <c r="L230" s="20"/>
      <c r="M230" s="20"/>
      <c r="N230" s="12"/>
      <c r="O230" s="20"/>
      <c r="P230" s="20"/>
      <c r="Q230" s="20"/>
      <c r="R230" s="20"/>
      <c r="S230" s="12"/>
      <c r="T230" s="20"/>
    </row>
    <row r="231" spans="1:20" ht="18.75" customHeight="1" x14ac:dyDescent="0.2">
      <c r="A231" s="19"/>
      <c r="B231" s="19"/>
      <c r="C231" s="20"/>
      <c r="D231" s="20"/>
      <c r="E231" s="20"/>
      <c r="F231" s="12"/>
      <c r="G231" s="20"/>
      <c r="H231" s="20"/>
      <c r="I231" s="20"/>
      <c r="J231" s="12"/>
      <c r="K231" s="20"/>
      <c r="L231" s="20"/>
      <c r="M231" s="20"/>
      <c r="N231" s="12"/>
      <c r="O231" s="20"/>
      <c r="P231" s="20"/>
      <c r="Q231"/>
      <c r="R231"/>
      <c r="S231"/>
    </row>
    <row r="232" spans="1:20" ht="18.75" customHeight="1" x14ac:dyDescent="0.3">
      <c r="A232" s="234" t="s">
        <v>48</v>
      </c>
      <c r="B232" s="234"/>
      <c r="C232" s="234"/>
      <c r="D232" s="234"/>
      <c r="E232" s="234"/>
      <c r="F232" s="234"/>
      <c r="G232" s="234"/>
      <c r="H232" s="234"/>
      <c r="I232" s="234"/>
      <c r="J232" s="234"/>
      <c r="K232" s="234"/>
      <c r="L232" s="234"/>
      <c r="M232" s="234"/>
      <c r="N232" s="234"/>
      <c r="O232" s="234"/>
      <c r="P232" s="234"/>
      <c r="Q232" s="234"/>
      <c r="R232" s="234"/>
      <c r="S232" s="234"/>
      <c r="T232" s="234"/>
    </row>
    <row r="233" spans="1:20" ht="18.75" customHeight="1" x14ac:dyDescent="0.2">
      <c r="A233" s="235" t="s">
        <v>0</v>
      </c>
      <c r="B233" s="235"/>
      <c r="C233" s="235"/>
      <c r="D233" s="235"/>
      <c r="E233" s="235"/>
      <c r="F233" s="235"/>
      <c r="G233" s="235"/>
      <c r="H233" s="235"/>
      <c r="I233" s="235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</row>
    <row r="234" spans="1:20" ht="18.75" customHeight="1" x14ac:dyDescent="0.2">
      <c r="A234" s="235" t="s">
        <v>53</v>
      </c>
      <c r="B234" s="235"/>
      <c r="C234" s="235"/>
      <c r="D234" s="235"/>
      <c r="E234" s="235"/>
      <c r="F234" s="235"/>
      <c r="G234" s="235"/>
      <c r="H234" s="235"/>
      <c r="I234" s="235"/>
      <c r="J234" s="235"/>
      <c r="K234" s="235"/>
      <c r="L234" s="235"/>
      <c r="M234" s="235"/>
      <c r="N234" s="235"/>
      <c r="O234" s="235"/>
      <c r="P234" s="235"/>
      <c r="Q234" s="235"/>
      <c r="R234" s="235"/>
      <c r="S234" s="235"/>
      <c r="T234" s="235"/>
    </row>
    <row r="235" spans="1:20" ht="18.75" customHeight="1" x14ac:dyDescent="0.3">
      <c r="A235" s="234" t="s">
        <v>49</v>
      </c>
      <c r="B235" s="234"/>
      <c r="C235" s="234"/>
      <c r="D235" s="234"/>
      <c r="E235" s="234"/>
      <c r="F235" s="234"/>
      <c r="G235" s="234"/>
      <c r="H235" s="234"/>
      <c r="I235" s="234"/>
      <c r="J235" s="234"/>
      <c r="K235" s="234"/>
      <c r="L235" s="234"/>
      <c r="M235" s="234"/>
      <c r="N235" s="234"/>
      <c r="O235" s="234"/>
      <c r="P235" s="234"/>
      <c r="Q235" s="234"/>
      <c r="R235" s="234"/>
      <c r="S235" s="234"/>
      <c r="T235" s="234"/>
    </row>
    <row r="236" spans="1:20" ht="18.75" customHeight="1" x14ac:dyDescent="0.2">
      <c r="A236" s="19"/>
      <c r="B236" s="19"/>
      <c r="C236" s="20"/>
      <c r="D236" s="20"/>
      <c r="E236" s="20"/>
      <c r="F236" s="12"/>
      <c r="G236" s="20"/>
      <c r="H236" s="20"/>
      <c r="I236" s="20"/>
      <c r="J236" s="12"/>
      <c r="K236" s="20"/>
      <c r="L236" s="20"/>
      <c r="M236" s="20"/>
      <c r="N236" s="12"/>
      <c r="O236" s="20"/>
      <c r="P236" s="20"/>
      <c r="Q236" s="63"/>
      <c r="R236"/>
      <c r="S236"/>
    </row>
    <row r="237" spans="1:20" s="89" customFormat="1" ht="18.75" customHeight="1" thickBot="1" x14ac:dyDescent="0.35">
      <c r="A237" s="236" t="s">
        <v>69</v>
      </c>
      <c r="B237" s="236"/>
      <c r="C237" s="288" t="s">
        <v>70</v>
      </c>
      <c r="D237" s="289"/>
      <c r="E237" s="289"/>
      <c r="F237" s="289"/>
      <c r="G237" s="289"/>
      <c r="H237" s="289"/>
      <c r="I237" s="289"/>
      <c r="J237" s="290"/>
      <c r="K237" s="95"/>
      <c r="L237" s="95"/>
      <c r="M237" s="95"/>
      <c r="N237" s="95"/>
      <c r="O237" s="95"/>
    </row>
    <row r="238" spans="1:20" s="89" customFormat="1" ht="18.75" customHeight="1" thickBot="1" x14ac:dyDescent="0.35">
      <c r="A238" s="236" t="s">
        <v>75</v>
      </c>
      <c r="B238" s="284"/>
      <c r="C238" s="285" t="s">
        <v>90</v>
      </c>
      <c r="D238" s="286"/>
      <c r="E238" s="286"/>
      <c r="F238" s="286"/>
      <c r="G238" s="286"/>
      <c r="H238" s="286"/>
      <c r="I238" s="286"/>
      <c r="J238" s="287"/>
      <c r="K238" s="160"/>
      <c r="L238" s="160"/>
      <c r="M238" s="160"/>
      <c r="N238" s="160"/>
      <c r="O238" s="160"/>
      <c r="P238" s="91"/>
      <c r="Q238" s="92"/>
      <c r="R238" s="93"/>
      <c r="S238" s="93"/>
    </row>
    <row r="239" spans="1:20" s="89" customFormat="1" ht="18.75" customHeight="1" x14ac:dyDescent="0.3">
      <c r="A239" s="90" t="s">
        <v>9</v>
      </c>
      <c r="B239" s="96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4"/>
      <c r="Q239" s="92"/>
      <c r="R239" s="93"/>
      <c r="S239" s="93"/>
    </row>
    <row r="240" spans="1:20" ht="18.75" customHeight="1" x14ac:dyDescent="0.2">
      <c r="A240" s="192" t="s">
        <v>50</v>
      </c>
      <c r="B240" s="192"/>
      <c r="C240" s="192"/>
      <c r="D240" s="192"/>
      <c r="E240" s="192"/>
      <c r="F240" s="192"/>
      <c r="G240" s="192"/>
      <c r="H240" s="192"/>
      <c r="I240" s="192"/>
      <c r="J240" s="192"/>
      <c r="K240" s="192"/>
      <c r="L240" s="192"/>
      <c r="M240" s="192"/>
      <c r="N240" s="192"/>
      <c r="O240" s="192"/>
      <c r="P240" s="99"/>
      <c r="Q240" s="2"/>
      <c r="R240" s="2"/>
      <c r="S240" s="2"/>
    </row>
    <row r="241" spans="1:19" ht="18.75" customHeight="1" thickBot="1" x14ac:dyDescent="0.25">
      <c r="A241" s="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/>
      <c r="R241"/>
      <c r="S241"/>
    </row>
    <row r="242" spans="1:19" ht="36" customHeight="1" thickTop="1" x14ac:dyDescent="0.2">
      <c r="A242" s="277"/>
      <c r="B242" s="279" t="s">
        <v>1</v>
      </c>
      <c r="C242" s="244" t="s">
        <v>46</v>
      </c>
      <c r="D242" s="245"/>
      <c r="E242" s="246"/>
      <c r="F242" s="247" t="s">
        <v>29</v>
      </c>
      <c r="G242" s="249" t="s">
        <v>47</v>
      </c>
      <c r="H242" s="245"/>
      <c r="I242" s="246"/>
      <c r="J242" s="247" t="s">
        <v>29</v>
      </c>
      <c r="K242" s="275" t="s">
        <v>10</v>
      </c>
      <c r="L242" s="271" t="s">
        <v>30</v>
      </c>
      <c r="M242" s="272"/>
      <c r="N242"/>
      <c r="O242"/>
      <c r="P242"/>
      <c r="Q242"/>
      <c r="R242"/>
      <c r="S242"/>
    </row>
    <row r="243" spans="1:19" ht="18.75" customHeight="1" thickBot="1" x14ac:dyDescent="0.25">
      <c r="A243" s="278"/>
      <c r="B243" s="280"/>
      <c r="C243" s="34" t="s">
        <v>2</v>
      </c>
      <c r="D243" s="34" t="s">
        <v>3</v>
      </c>
      <c r="E243" s="35" t="s">
        <v>4</v>
      </c>
      <c r="F243" s="248"/>
      <c r="G243" s="34" t="s">
        <v>2</v>
      </c>
      <c r="H243" s="34" t="s">
        <v>3</v>
      </c>
      <c r="I243" s="35" t="s">
        <v>4</v>
      </c>
      <c r="J243" s="248"/>
      <c r="K243" s="276"/>
      <c r="L243" s="273"/>
      <c r="M243" s="274"/>
      <c r="N243"/>
      <c r="O243"/>
      <c r="P243"/>
      <c r="Q243"/>
      <c r="R243"/>
      <c r="S243"/>
    </row>
    <row r="244" spans="1:19" ht="18.75" customHeight="1" thickTop="1" thickBot="1" x14ac:dyDescent="0.3">
      <c r="A244" s="21">
        <v>1</v>
      </c>
      <c r="B244" s="101" t="s">
        <v>1</v>
      </c>
      <c r="C244" s="22"/>
      <c r="D244" s="22"/>
      <c r="E244" s="23">
        <v>1</v>
      </c>
      <c r="F244" s="24">
        <f>AVERAGE(C244:E244)</f>
        <v>1</v>
      </c>
      <c r="G244" s="22"/>
      <c r="H244" s="22"/>
      <c r="I244" s="23">
        <v>1</v>
      </c>
      <c r="J244" s="24">
        <f>AVERAGE(G244:I244)</f>
        <v>1</v>
      </c>
      <c r="K244" s="26" t="str">
        <f>IF(SUM(C244:E244,G244:I244)&gt;0,"+","-")</f>
        <v>+</v>
      </c>
      <c r="L244" s="215">
        <f t="shared" ref="L244:L261" si="25">SUM(J244,F244,S198,N198,J198,F198,S152,N152,J152,F152,S105,N105,J105,F105,S59,N59,J59,F59,S13,N13,J13,F13)</f>
        <v>53</v>
      </c>
      <c r="M244" s="216"/>
      <c r="N244"/>
      <c r="O244"/>
      <c r="P244"/>
      <c r="Q244"/>
      <c r="R244"/>
      <c r="S244"/>
    </row>
    <row r="245" spans="1:19" ht="18.75" customHeight="1" thickTop="1" thickBot="1" x14ac:dyDescent="0.3">
      <c r="A245" s="21">
        <v>2</v>
      </c>
      <c r="B245" s="101" t="s">
        <v>1</v>
      </c>
      <c r="C245" s="22"/>
      <c r="D245" s="22"/>
      <c r="E245" s="23">
        <v>1</v>
      </c>
      <c r="F245" s="24">
        <f t="shared" ref="F245:F272" si="26">AVERAGE(C245:E245)</f>
        <v>1</v>
      </c>
      <c r="G245" s="22"/>
      <c r="H245" s="22"/>
      <c r="I245" s="23">
        <v>1</v>
      </c>
      <c r="J245" s="24">
        <f t="shared" ref="J245:J272" si="27">AVERAGE(G245:I245)</f>
        <v>1</v>
      </c>
      <c r="K245" s="26" t="str">
        <f t="shared" ref="K245:K272" si="28">IF(SUM(C245:E245,G245:I245)&gt;0,"+","-")</f>
        <v>+</v>
      </c>
      <c r="L245" s="215">
        <f t="shared" si="25"/>
        <v>49</v>
      </c>
      <c r="M245" s="216"/>
      <c r="N245"/>
      <c r="O245"/>
      <c r="P245"/>
      <c r="Q245"/>
      <c r="R245"/>
      <c r="S245"/>
    </row>
    <row r="246" spans="1:19" ht="18.75" customHeight="1" thickTop="1" thickBot="1" x14ac:dyDescent="0.3">
      <c r="A246" s="21">
        <v>3</v>
      </c>
      <c r="B246" s="101" t="s">
        <v>1</v>
      </c>
      <c r="C246" s="22"/>
      <c r="D246" s="22"/>
      <c r="E246" s="23">
        <v>1</v>
      </c>
      <c r="F246" s="24">
        <f t="shared" si="26"/>
        <v>1</v>
      </c>
      <c r="G246" s="22"/>
      <c r="H246" s="22"/>
      <c r="I246" s="23">
        <v>1</v>
      </c>
      <c r="J246" s="24">
        <f t="shared" si="27"/>
        <v>1</v>
      </c>
      <c r="K246" s="26" t="str">
        <f t="shared" si="28"/>
        <v>+</v>
      </c>
      <c r="L246" s="215">
        <f t="shared" si="25"/>
        <v>45</v>
      </c>
      <c r="M246" s="216"/>
      <c r="N246"/>
      <c r="O246"/>
      <c r="P246"/>
      <c r="Q246"/>
      <c r="R246"/>
      <c r="S246"/>
    </row>
    <row r="247" spans="1:19" ht="18.75" customHeight="1" thickTop="1" thickBot="1" x14ac:dyDescent="0.3">
      <c r="A247" s="21">
        <v>4</v>
      </c>
      <c r="B247" s="101" t="s">
        <v>1</v>
      </c>
      <c r="C247" s="22"/>
      <c r="D247" s="22"/>
      <c r="E247" s="23">
        <v>1</v>
      </c>
      <c r="F247" s="24">
        <f t="shared" si="26"/>
        <v>1</v>
      </c>
      <c r="G247" s="22"/>
      <c r="H247" s="22"/>
      <c r="I247" s="23">
        <v>1</v>
      </c>
      <c r="J247" s="24">
        <f t="shared" si="27"/>
        <v>1</v>
      </c>
      <c r="K247" s="26" t="str">
        <f t="shared" si="28"/>
        <v>+</v>
      </c>
      <c r="L247" s="215">
        <f t="shared" si="25"/>
        <v>43</v>
      </c>
      <c r="M247" s="216"/>
      <c r="N247"/>
      <c r="O247"/>
      <c r="P247"/>
      <c r="Q247"/>
      <c r="R247"/>
      <c r="S247"/>
    </row>
    <row r="248" spans="1:19" ht="18.75" customHeight="1" thickTop="1" thickBot="1" x14ac:dyDescent="0.3">
      <c r="A248" s="21">
        <v>5</v>
      </c>
      <c r="B248" s="101" t="s">
        <v>1</v>
      </c>
      <c r="C248" s="22"/>
      <c r="D248" s="22"/>
      <c r="E248" s="23">
        <v>1</v>
      </c>
      <c r="F248" s="24">
        <f t="shared" si="26"/>
        <v>1</v>
      </c>
      <c r="G248" s="22"/>
      <c r="H248" s="22"/>
      <c r="I248" s="23">
        <v>1</v>
      </c>
      <c r="J248" s="24">
        <f t="shared" si="27"/>
        <v>1</v>
      </c>
      <c r="K248" s="26" t="str">
        <f t="shared" si="28"/>
        <v>+</v>
      </c>
      <c r="L248" s="215">
        <f t="shared" si="25"/>
        <v>42</v>
      </c>
      <c r="M248" s="216"/>
      <c r="N248"/>
      <c r="O248"/>
      <c r="P248"/>
      <c r="Q248"/>
      <c r="R248"/>
      <c r="S248"/>
    </row>
    <row r="249" spans="1:19" ht="18.75" customHeight="1" thickTop="1" thickBot="1" x14ac:dyDescent="0.3">
      <c r="A249" s="21">
        <v>6</v>
      </c>
      <c r="B249" s="101" t="s">
        <v>1</v>
      </c>
      <c r="C249" s="22"/>
      <c r="D249" s="22"/>
      <c r="E249" s="23">
        <v>1</v>
      </c>
      <c r="F249" s="24">
        <f t="shared" si="26"/>
        <v>1</v>
      </c>
      <c r="G249" s="22"/>
      <c r="H249" s="22"/>
      <c r="I249" s="23">
        <v>1</v>
      </c>
      <c r="J249" s="24">
        <f t="shared" si="27"/>
        <v>1</v>
      </c>
      <c r="K249" s="26" t="str">
        <f t="shared" si="28"/>
        <v>+</v>
      </c>
      <c r="L249" s="215">
        <f t="shared" si="25"/>
        <v>37</v>
      </c>
      <c r="M249" s="216"/>
      <c r="N249"/>
      <c r="O249"/>
      <c r="P249"/>
      <c r="Q249"/>
      <c r="R249"/>
      <c r="S249"/>
    </row>
    <row r="250" spans="1:19" ht="18.75" customHeight="1" thickTop="1" thickBot="1" x14ac:dyDescent="0.3">
      <c r="A250" s="21">
        <v>7</v>
      </c>
      <c r="B250" s="101" t="s">
        <v>1</v>
      </c>
      <c r="C250" s="22"/>
      <c r="D250" s="22"/>
      <c r="E250" s="23">
        <v>1</v>
      </c>
      <c r="F250" s="24">
        <f t="shared" si="26"/>
        <v>1</v>
      </c>
      <c r="G250" s="22"/>
      <c r="H250" s="22"/>
      <c r="I250" s="23">
        <v>1</v>
      </c>
      <c r="J250" s="24">
        <f t="shared" si="27"/>
        <v>1</v>
      </c>
      <c r="K250" s="26" t="str">
        <f t="shared" si="28"/>
        <v>+</v>
      </c>
      <c r="L250" s="215">
        <f t="shared" si="25"/>
        <v>34</v>
      </c>
      <c r="M250" s="216"/>
      <c r="N250"/>
      <c r="O250"/>
      <c r="P250"/>
      <c r="Q250"/>
      <c r="R250"/>
      <c r="S250"/>
    </row>
    <row r="251" spans="1:19" ht="18.75" customHeight="1" thickTop="1" thickBot="1" x14ac:dyDescent="0.3">
      <c r="A251" s="21">
        <v>8</v>
      </c>
      <c r="B251" s="101" t="s">
        <v>1</v>
      </c>
      <c r="C251" s="22"/>
      <c r="D251" s="22"/>
      <c r="E251" s="23">
        <v>1</v>
      </c>
      <c r="F251" s="24">
        <f t="shared" si="26"/>
        <v>1</v>
      </c>
      <c r="G251" s="22"/>
      <c r="H251" s="22"/>
      <c r="I251" s="23">
        <v>1</v>
      </c>
      <c r="J251" s="24">
        <f t="shared" si="27"/>
        <v>1</v>
      </c>
      <c r="K251" s="26" t="str">
        <f t="shared" si="28"/>
        <v>+</v>
      </c>
      <c r="L251" s="215">
        <f t="shared" si="25"/>
        <v>31</v>
      </c>
      <c r="M251" s="216"/>
      <c r="N251"/>
      <c r="O251"/>
      <c r="P251"/>
      <c r="Q251"/>
      <c r="R251"/>
      <c r="S251"/>
    </row>
    <row r="252" spans="1:19" ht="18.75" customHeight="1" thickTop="1" thickBot="1" x14ac:dyDescent="0.3">
      <c r="A252" s="21">
        <v>9</v>
      </c>
      <c r="B252" s="101" t="s">
        <v>1</v>
      </c>
      <c r="C252" s="22"/>
      <c r="D252" s="22"/>
      <c r="E252" s="23">
        <v>1</v>
      </c>
      <c r="F252" s="24">
        <f t="shared" si="26"/>
        <v>1</v>
      </c>
      <c r="G252" s="22"/>
      <c r="H252" s="22"/>
      <c r="I252" s="23">
        <v>1</v>
      </c>
      <c r="J252" s="24">
        <f t="shared" si="27"/>
        <v>1</v>
      </c>
      <c r="K252" s="26" t="str">
        <f t="shared" si="28"/>
        <v>+</v>
      </c>
      <c r="L252" s="215">
        <f t="shared" si="25"/>
        <v>32</v>
      </c>
      <c r="M252" s="216"/>
      <c r="N252"/>
      <c r="O252"/>
      <c r="P252"/>
      <c r="Q252"/>
      <c r="R252"/>
      <c r="S252"/>
    </row>
    <row r="253" spans="1:19" ht="18.75" customHeight="1" thickTop="1" thickBot="1" x14ac:dyDescent="0.3">
      <c r="A253" s="21">
        <v>10</v>
      </c>
      <c r="B253" s="101" t="s">
        <v>1</v>
      </c>
      <c r="C253" s="22"/>
      <c r="D253" s="22"/>
      <c r="E253" s="23">
        <v>1</v>
      </c>
      <c r="F253" s="24">
        <f t="shared" si="26"/>
        <v>1</v>
      </c>
      <c r="G253" s="22"/>
      <c r="H253" s="22"/>
      <c r="I253" s="23">
        <v>1</v>
      </c>
      <c r="J253" s="24">
        <f t="shared" si="27"/>
        <v>1</v>
      </c>
      <c r="K253" s="26" t="str">
        <f t="shared" si="28"/>
        <v>+</v>
      </c>
      <c r="L253" s="215">
        <f t="shared" si="25"/>
        <v>33</v>
      </c>
      <c r="M253" s="216"/>
      <c r="N253"/>
      <c r="O253"/>
      <c r="P253"/>
      <c r="Q253"/>
      <c r="R253"/>
      <c r="S253"/>
    </row>
    <row r="254" spans="1:19" ht="18.75" customHeight="1" thickTop="1" thickBot="1" x14ac:dyDescent="0.3">
      <c r="A254" s="21">
        <v>11</v>
      </c>
      <c r="B254" s="101" t="s">
        <v>1</v>
      </c>
      <c r="C254" s="22"/>
      <c r="D254" s="22"/>
      <c r="E254" s="23">
        <v>1</v>
      </c>
      <c r="F254" s="24">
        <f t="shared" si="26"/>
        <v>1</v>
      </c>
      <c r="G254" s="22"/>
      <c r="H254" s="22">
        <v>2</v>
      </c>
      <c r="I254" s="23"/>
      <c r="J254" s="24">
        <f t="shared" si="27"/>
        <v>2</v>
      </c>
      <c r="K254" s="26" t="str">
        <f t="shared" si="28"/>
        <v>+</v>
      </c>
      <c r="L254" s="215">
        <f t="shared" si="25"/>
        <v>37</v>
      </c>
      <c r="M254" s="216"/>
      <c r="N254"/>
      <c r="O254"/>
      <c r="P254"/>
      <c r="Q254"/>
      <c r="R254"/>
      <c r="S254"/>
    </row>
    <row r="255" spans="1:19" ht="18.75" customHeight="1" thickTop="1" thickBot="1" x14ac:dyDescent="0.3">
      <c r="A255" s="21">
        <v>12</v>
      </c>
      <c r="B255" s="101" t="s">
        <v>1</v>
      </c>
      <c r="C255" s="22"/>
      <c r="D255" s="22">
        <v>2</v>
      </c>
      <c r="E255" s="23"/>
      <c r="F255" s="24">
        <f t="shared" si="26"/>
        <v>2</v>
      </c>
      <c r="G255" s="22"/>
      <c r="H255" s="22">
        <v>2</v>
      </c>
      <c r="I255" s="23"/>
      <c r="J255" s="24">
        <f t="shared" si="27"/>
        <v>2</v>
      </c>
      <c r="K255" s="26" t="str">
        <f t="shared" si="28"/>
        <v>+</v>
      </c>
      <c r="L255" s="215">
        <f t="shared" si="25"/>
        <v>38</v>
      </c>
      <c r="M255" s="216"/>
      <c r="N255"/>
      <c r="O255"/>
      <c r="P255"/>
      <c r="Q255"/>
      <c r="R255"/>
      <c r="S255"/>
    </row>
    <row r="256" spans="1:19" ht="18.75" customHeight="1" thickTop="1" thickBot="1" x14ac:dyDescent="0.3">
      <c r="A256" s="21">
        <v>13</v>
      </c>
      <c r="B256" s="101" t="s">
        <v>1</v>
      </c>
      <c r="C256" s="22"/>
      <c r="D256" s="22">
        <v>2</v>
      </c>
      <c r="E256" s="23"/>
      <c r="F256" s="24">
        <f t="shared" si="26"/>
        <v>2</v>
      </c>
      <c r="G256" s="22"/>
      <c r="H256" s="22">
        <v>2</v>
      </c>
      <c r="I256" s="23"/>
      <c r="J256" s="24">
        <f t="shared" si="27"/>
        <v>2</v>
      </c>
      <c r="K256" s="26" t="str">
        <f t="shared" si="28"/>
        <v>+</v>
      </c>
      <c r="L256" s="215">
        <f t="shared" si="25"/>
        <v>38</v>
      </c>
      <c r="M256" s="216"/>
      <c r="N256"/>
      <c r="O256"/>
      <c r="P256"/>
      <c r="Q256"/>
      <c r="R256"/>
      <c r="S256"/>
    </row>
    <row r="257" spans="1:19" ht="18.75" customHeight="1" thickTop="1" thickBot="1" x14ac:dyDescent="0.3">
      <c r="A257" s="21">
        <v>14</v>
      </c>
      <c r="B257" s="101" t="s">
        <v>1</v>
      </c>
      <c r="C257" s="22"/>
      <c r="D257" s="22">
        <v>2</v>
      </c>
      <c r="E257" s="23"/>
      <c r="F257" s="24">
        <f t="shared" si="26"/>
        <v>2</v>
      </c>
      <c r="G257" s="22"/>
      <c r="H257" s="22">
        <v>2</v>
      </c>
      <c r="I257" s="23"/>
      <c r="J257" s="24">
        <f t="shared" si="27"/>
        <v>2</v>
      </c>
      <c r="K257" s="26" t="str">
        <f t="shared" si="28"/>
        <v>+</v>
      </c>
      <c r="L257" s="215">
        <f t="shared" si="25"/>
        <v>42</v>
      </c>
      <c r="M257" s="216"/>
      <c r="N257"/>
      <c r="O257"/>
      <c r="P257"/>
      <c r="Q257"/>
      <c r="R257"/>
      <c r="S257"/>
    </row>
    <row r="258" spans="1:19" ht="18.75" customHeight="1" thickTop="1" thickBot="1" x14ac:dyDescent="0.3">
      <c r="A258" s="21">
        <v>15</v>
      </c>
      <c r="B258" s="101" t="s">
        <v>1</v>
      </c>
      <c r="C258" s="22"/>
      <c r="D258" s="22">
        <v>2</v>
      </c>
      <c r="E258" s="23"/>
      <c r="F258" s="24">
        <f t="shared" si="26"/>
        <v>2</v>
      </c>
      <c r="G258" s="22"/>
      <c r="H258" s="22">
        <v>2</v>
      </c>
      <c r="I258" s="23"/>
      <c r="J258" s="24">
        <f t="shared" si="27"/>
        <v>2</v>
      </c>
      <c r="K258" s="26" t="str">
        <f t="shared" si="28"/>
        <v>+</v>
      </c>
      <c r="L258" s="215">
        <f t="shared" si="25"/>
        <v>43</v>
      </c>
      <c r="M258" s="216"/>
      <c r="N258"/>
      <c r="O258"/>
      <c r="P258"/>
      <c r="Q258"/>
      <c r="R258"/>
      <c r="S258"/>
    </row>
    <row r="259" spans="1:19" ht="18.75" customHeight="1" thickTop="1" thickBot="1" x14ac:dyDescent="0.3">
      <c r="A259" s="21">
        <v>16</v>
      </c>
      <c r="B259" s="101" t="s">
        <v>1</v>
      </c>
      <c r="C259" s="22"/>
      <c r="D259" s="22">
        <v>2</v>
      </c>
      <c r="E259" s="23"/>
      <c r="F259" s="24">
        <f t="shared" si="26"/>
        <v>2</v>
      </c>
      <c r="G259" s="22"/>
      <c r="H259" s="22">
        <v>2</v>
      </c>
      <c r="I259" s="23"/>
      <c r="J259" s="24">
        <f t="shared" si="27"/>
        <v>2</v>
      </c>
      <c r="K259" s="26" t="str">
        <f t="shared" si="28"/>
        <v>+</v>
      </c>
      <c r="L259" s="215">
        <f t="shared" si="25"/>
        <v>43</v>
      </c>
      <c r="M259" s="216"/>
      <c r="N259"/>
      <c r="O259"/>
      <c r="P259"/>
      <c r="Q259"/>
      <c r="R259"/>
      <c r="S259"/>
    </row>
    <row r="260" spans="1:19" ht="18.75" customHeight="1" thickTop="1" thickBot="1" x14ac:dyDescent="0.3">
      <c r="A260" s="21">
        <v>17</v>
      </c>
      <c r="B260" s="101" t="s">
        <v>1</v>
      </c>
      <c r="C260" s="22"/>
      <c r="D260" s="22">
        <v>2</v>
      </c>
      <c r="E260" s="23"/>
      <c r="F260" s="24">
        <f t="shared" si="26"/>
        <v>2</v>
      </c>
      <c r="G260" s="22"/>
      <c r="H260" s="22">
        <v>2</v>
      </c>
      <c r="I260" s="23"/>
      <c r="J260" s="24">
        <f t="shared" si="27"/>
        <v>2</v>
      </c>
      <c r="K260" s="26" t="str">
        <f t="shared" si="28"/>
        <v>+</v>
      </c>
      <c r="L260" s="215">
        <f t="shared" si="25"/>
        <v>43</v>
      </c>
      <c r="M260" s="216"/>
      <c r="N260"/>
      <c r="O260"/>
      <c r="P260"/>
      <c r="Q260"/>
      <c r="R260"/>
      <c r="S260"/>
    </row>
    <row r="261" spans="1:19" ht="18.75" customHeight="1" thickTop="1" thickBot="1" x14ac:dyDescent="0.3">
      <c r="A261" s="21">
        <v>18</v>
      </c>
      <c r="B261" s="101" t="s">
        <v>1</v>
      </c>
      <c r="C261" s="22"/>
      <c r="D261" s="22">
        <v>2</v>
      </c>
      <c r="E261" s="23"/>
      <c r="F261" s="24">
        <f t="shared" si="26"/>
        <v>2</v>
      </c>
      <c r="G261" s="22"/>
      <c r="H261" s="22">
        <v>2</v>
      </c>
      <c r="I261" s="23"/>
      <c r="J261" s="24">
        <f t="shared" si="27"/>
        <v>2</v>
      </c>
      <c r="K261" s="26" t="str">
        <f t="shared" si="28"/>
        <v>+</v>
      </c>
      <c r="L261" s="215">
        <f t="shared" si="25"/>
        <v>44</v>
      </c>
      <c r="M261" s="216"/>
      <c r="N261"/>
      <c r="O261"/>
      <c r="P261"/>
      <c r="Q261"/>
      <c r="R261"/>
      <c r="S261"/>
    </row>
    <row r="262" spans="1:19" ht="18.75" customHeight="1" thickTop="1" thickBot="1" x14ac:dyDescent="0.3">
      <c r="A262" s="21">
        <v>19</v>
      </c>
      <c r="B262" s="101" t="s">
        <v>1</v>
      </c>
      <c r="C262" s="22"/>
      <c r="D262" s="22">
        <v>2</v>
      </c>
      <c r="E262" s="23"/>
      <c r="F262" s="24">
        <f t="shared" si="26"/>
        <v>2</v>
      </c>
      <c r="G262" s="22"/>
      <c r="H262" s="22">
        <v>2</v>
      </c>
      <c r="I262" s="23"/>
      <c r="J262" s="24">
        <f t="shared" si="27"/>
        <v>2</v>
      </c>
      <c r="K262" s="26" t="str">
        <f t="shared" si="28"/>
        <v>+</v>
      </c>
      <c r="L262" s="215">
        <f>SUM(J262,F262,S216,N216,J216,F216,S170,N170,J170,F170,S123,N123,J123,F123,S81,N81,J81,F81,S31,N31,J31,F31)</f>
        <v>44</v>
      </c>
      <c r="M262" s="216"/>
      <c r="N262"/>
      <c r="O262"/>
      <c r="P262"/>
      <c r="Q262"/>
      <c r="R262"/>
      <c r="S262"/>
    </row>
    <row r="263" spans="1:19" ht="18.75" customHeight="1" thickTop="1" thickBot="1" x14ac:dyDescent="0.3">
      <c r="A263" s="21">
        <v>20</v>
      </c>
      <c r="B263" s="101" t="s">
        <v>1</v>
      </c>
      <c r="C263" s="22"/>
      <c r="D263" s="22">
        <v>2</v>
      </c>
      <c r="E263" s="23"/>
      <c r="F263" s="24">
        <f t="shared" si="26"/>
        <v>2</v>
      </c>
      <c r="G263" s="22"/>
      <c r="H263" s="22">
        <v>2</v>
      </c>
      <c r="I263" s="23"/>
      <c r="J263" s="24">
        <f t="shared" si="27"/>
        <v>2</v>
      </c>
      <c r="K263" s="26" t="str">
        <f t="shared" si="28"/>
        <v>+</v>
      </c>
      <c r="L263" s="215">
        <f t="shared" ref="L263:L268" si="29">SUM(J263,F263,S217,N217,J217,F217,S171,N171,J171,F171,S124,N124,J124,F124,S82,N82,J82,F82,S32,N32,J32,F32)</f>
        <v>36</v>
      </c>
      <c r="M263" s="216"/>
      <c r="N263"/>
      <c r="O263"/>
      <c r="P263"/>
      <c r="Q263"/>
      <c r="R263"/>
      <c r="S263"/>
    </row>
    <row r="264" spans="1:19" ht="18.75" customHeight="1" thickTop="1" thickBot="1" x14ac:dyDescent="0.3">
      <c r="A264" s="21">
        <v>21</v>
      </c>
      <c r="B264" s="101" t="s">
        <v>1</v>
      </c>
      <c r="C264" s="22"/>
      <c r="D264" s="22"/>
      <c r="E264" s="23">
        <v>1</v>
      </c>
      <c r="F264" s="24">
        <f t="shared" si="26"/>
        <v>1</v>
      </c>
      <c r="G264" s="22"/>
      <c r="H264" s="22"/>
      <c r="I264" s="23">
        <v>1</v>
      </c>
      <c r="J264" s="24">
        <f t="shared" si="27"/>
        <v>1</v>
      </c>
      <c r="K264" s="26" t="str">
        <f t="shared" si="28"/>
        <v>+</v>
      </c>
      <c r="L264" s="215">
        <f t="shared" si="29"/>
        <v>18</v>
      </c>
      <c r="M264" s="216"/>
      <c r="N264"/>
      <c r="O264"/>
      <c r="P264"/>
      <c r="Q264"/>
      <c r="R264"/>
      <c r="S264"/>
    </row>
    <row r="265" spans="1:19" ht="18.75" customHeight="1" thickTop="1" thickBot="1" x14ac:dyDescent="0.3">
      <c r="A265" s="21">
        <v>22</v>
      </c>
      <c r="B265" s="101" t="s">
        <v>1</v>
      </c>
      <c r="C265" s="22"/>
      <c r="D265" s="22"/>
      <c r="E265" s="23">
        <v>1</v>
      </c>
      <c r="F265" s="24">
        <f t="shared" si="26"/>
        <v>1</v>
      </c>
      <c r="G265" s="22"/>
      <c r="H265" s="22"/>
      <c r="I265" s="23">
        <v>1</v>
      </c>
      <c r="J265" s="24">
        <f t="shared" si="27"/>
        <v>1</v>
      </c>
      <c r="K265" s="26" t="str">
        <f t="shared" si="28"/>
        <v>+</v>
      </c>
      <c r="L265" s="215">
        <f t="shared" si="29"/>
        <v>18</v>
      </c>
      <c r="M265" s="216"/>
      <c r="N265"/>
      <c r="O265"/>
      <c r="P265"/>
      <c r="Q265"/>
      <c r="R265"/>
      <c r="S265"/>
    </row>
    <row r="266" spans="1:19" ht="18.75" customHeight="1" thickTop="1" thickBot="1" x14ac:dyDescent="0.3">
      <c r="A266" s="21">
        <v>23</v>
      </c>
      <c r="B266" s="101" t="s">
        <v>1</v>
      </c>
      <c r="C266" s="22"/>
      <c r="D266" s="22"/>
      <c r="E266" s="23">
        <v>1</v>
      </c>
      <c r="F266" s="24">
        <f t="shared" si="26"/>
        <v>1</v>
      </c>
      <c r="G266" s="22"/>
      <c r="H266" s="22"/>
      <c r="I266" s="23">
        <v>1</v>
      </c>
      <c r="J266" s="24">
        <f t="shared" si="27"/>
        <v>1</v>
      </c>
      <c r="K266" s="26" t="str">
        <f t="shared" si="28"/>
        <v>+</v>
      </c>
      <c r="L266" s="215">
        <f t="shared" si="29"/>
        <v>18</v>
      </c>
      <c r="M266" s="216"/>
      <c r="N266"/>
      <c r="O266"/>
      <c r="P266"/>
      <c r="Q266"/>
      <c r="R266"/>
      <c r="S266"/>
    </row>
    <row r="267" spans="1:19" ht="18.75" customHeight="1" thickTop="1" thickBot="1" x14ac:dyDescent="0.3">
      <c r="A267" s="21">
        <v>24</v>
      </c>
      <c r="B267" s="101" t="s">
        <v>1</v>
      </c>
      <c r="C267" s="22"/>
      <c r="D267" s="22"/>
      <c r="E267" s="23">
        <v>1</v>
      </c>
      <c r="F267" s="24">
        <f t="shared" si="26"/>
        <v>1</v>
      </c>
      <c r="G267" s="22"/>
      <c r="H267" s="22"/>
      <c r="I267" s="23">
        <v>1</v>
      </c>
      <c r="J267" s="24">
        <f t="shared" si="27"/>
        <v>1</v>
      </c>
      <c r="K267" s="26" t="str">
        <f t="shared" si="28"/>
        <v>+</v>
      </c>
      <c r="L267" s="215">
        <f t="shared" si="29"/>
        <v>20</v>
      </c>
      <c r="M267" s="216"/>
      <c r="N267"/>
      <c r="O267"/>
      <c r="P267"/>
      <c r="Q267"/>
      <c r="R267"/>
      <c r="S267"/>
    </row>
    <row r="268" spans="1:19" ht="18.75" customHeight="1" thickTop="1" thickBot="1" x14ac:dyDescent="0.3">
      <c r="A268" s="28">
        <v>25</v>
      </c>
      <c r="B268" s="102" t="s">
        <v>1</v>
      </c>
      <c r="C268" s="30"/>
      <c r="D268" s="30"/>
      <c r="E268" s="31">
        <v>1</v>
      </c>
      <c r="F268" s="32">
        <f t="shared" si="26"/>
        <v>1</v>
      </c>
      <c r="G268" s="30"/>
      <c r="H268" s="30"/>
      <c r="I268" s="31">
        <v>1</v>
      </c>
      <c r="J268" s="32">
        <f t="shared" si="27"/>
        <v>1</v>
      </c>
      <c r="K268" s="26" t="str">
        <f t="shared" si="28"/>
        <v>+</v>
      </c>
      <c r="L268" s="215">
        <f t="shared" si="29"/>
        <v>14</v>
      </c>
      <c r="M268" s="216"/>
      <c r="N268"/>
      <c r="O268"/>
      <c r="P268"/>
      <c r="Q268"/>
      <c r="R268"/>
      <c r="S268"/>
    </row>
    <row r="269" spans="1:19" ht="18.75" customHeight="1" thickTop="1" thickBot="1" x14ac:dyDescent="0.3">
      <c r="A269" s="28">
        <v>26</v>
      </c>
      <c r="B269" s="29"/>
      <c r="C269" s="30"/>
      <c r="D269" s="30"/>
      <c r="E269" s="31">
        <v>0</v>
      </c>
      <c r="F269" s="32">
        <f t="shared" si="26"/>
        <v>0</v>
      </c>
      <c r="G269" s="30"/>
      <c r="H269" s="30"/>
      <c r="I269" s="31">
        <v>0</v>
      </c>
      <c r="J269" s="32">
        <f t="shared" si="27"/>
        <v>0</v>
      </c>
      <c r="K269" s="26" t="str">
        <f t="shared" si="28"/>
        <v>-</v>
      </c>
      <c r="L269" s="232">
        <f>SUM(J269,F269,S223,N223,J223,F223,S177,N177,J177,F177,S130,N130,J130,F130,F84,J84,N84,S84,S38,N38,J38,F38)</f>
        <v>0</v>
      </c>
      <c r="M269" s="233"/>
      <c r="N269"/>
      <c r="O269"/>
      <c r="P269"/>
      <c r="Q269"/>
      <c r="R269"/>
      <c r="S269"/>
    </row>
    <row r="270" spans="1:19" ht="18.75" customHeight="1" thickTop="1" thickBot="1" x14ac:dyDescent="0.3">
      <c r="A270" s="28">
        <v>27</v>
      </c>
      <c r="B270" s="29"/>
      <c r="C270" s="30"/>
      <c r="D270" s="30"/>
      <c r="E270" s="31">
        <v>0</v>
      </c>
      <c r="F270" s="32">
        <f t="shared" si="26"/>
        <v>0</v>
      </c>
      <c r="G270" s="30"/>
      <c r="H270" s="30"/>
      <c r="I270" s="31">
        <v>0</v>
      </c>
      <c r="J270" s="32">
        <f t="shared" si="27"/>
        <v>0</v>
      </c>
      <c r="K270" s="26" t="str">
        <f t="shared" si="28"/>
        <v>-</v>
      </c>
      <c r="L270" s="215">
        <f>SUM(J270,F270,S224,N224,J224,F224,S178,N178,J178,F178,S131,N131,J131,F131,S89,N89,J89,F89,S39,N39,J39,F39)</f>
        <v>0</v>
      </c>
      <c r="M270" s="216"/>
      <c r="N270"/>
      <c r="O270"/>
      <c r="P270"/>
      <c r="Q270"/>
      <c r="R270"/>
      <c r="S270"/>
    </row>
    <row r="271" spans="1:19" ht="18.75" customHeight="1" thickTop="1" thickBot="1" x14ac:dyDescent="0.3">
      <c r="A271" s="28">
        <v>28</v>
      </c>
      <c r="B271" s="29"/>
      <c r="C271" s="30"/>
      <c r="D271" s="30"/>
      <c r="E271" s="31">
        <v>0</v>
      </c>
      <c r="F271" s="32">
        <f t="shared" si="26"/>
        <v>0</v>
      </c>
      <c r="G271" s="30"/>
      <c r="H271" s="30"/>
      <c r="I271" s="31">
        <v>0</v>
      </c>
      <c r="J271" s="32">
        <f t="shared" si="27"/>
        <v>0</v>
      </c>
      <c r="K271" s="26" t="str">
        <f t="shared" si="28"/>
        <v>-</v>
      </c>
      <c r="L271" s="215">
        <f>SUM(J271,F271,S225,N225,J225,F225,S179,N179,J179,F179,S132,N132,J132,F132,S90,N90,J90,F90,S40,N40,J40,F40)</f>
        <v>0</v>
      </c>
      <c r="M271" s="216"/>
      <c r="N271"/>
      <c r="O271"/>
      <c r="P271"/>
      <c r="Q271"/>
      <c r="R271"/>
      <c r="S271"/>
    </row>
    <row r="272" spans="1:19" ht="18.75" customHeight="1" thickTop="1" thickBot="1" x14ac:dyDescent="0.3">
      <c r="A272" s="28">
        <v>29</v>
      </c>
      <c r="B272" s="29"/>
      <c r="C272" s="30"/>
      <c r="D272" s="30"/>
      <c r="E272" s="31">
        <v>0</v>
      </c>
      <c r="F272" s="32">
        <f t="shared" si="26"/>
        <v>0</v>
      </c>
      <c r="G272" s="30"/>
      <c r="H272" s="30"/>
      <c r="I272" s="31">
        <v>0</v>
      </c>
      <c r="J272" s="32">
        <f t="shared" si="27"/>
        <v>0</v>
      </c>
      <c r="K272" s="26" t="str">
        <f t="shared" si="28"/>
        <v>-</v>
      </c>
      <c r="L272" s="215">
        <f>SUM(J272,F272,S226,N226,J226,F226,S180,N180,J180,F180,S133,N133,J133,F133,S91,N91,J91,F91,S41,N41,J41,F41)</f>
        <v>0</v>
      </c>
      <c r="M272" s="216"/>
      <c r="N272"/>
      <c r="O272"/>
      <c r="P272"/>
      <c r="Q272"/>
      <c r="R272"/>
      <c r="S272"/>
    </row>
    <row r="273" spans="1:255" ht="18.75" customHeight="1" x14ac:dyDescent="0.2">
      <c r="A273" s="217" t="s">
        <v>23</v>
      </c>
      <c r="B273" s="218"/>
      <c r="C273" s="9">
        <f>COUNTIF(C244:C272,3)/K273</f>
        <v>0</v>
      </c>
      <c r="D273" s="9">
        <f>COUNTIF(D244:D272,2)/K273</f>
        <v>0.36</v>
      </c>
      <c r="E273" s="13">
        <f>COUNTIF(E244:E272,1)/K273</f>
        <v>0.64</v>
      </c>
      <c r="F273" s="219">
        <f>SUMIF(F244:F272,"&gt;0")/K273</f>
        <v>1.36</v>
      </c>
      <c r="G273" s="9">
        <f>COUNTIF(G244:G272,3)/K273</f>
        <v>0</v>
      </c>
      <c r="H273" s="9">
        <f>COUNTIF(H244:H272,2)/K273</f>
        <v>0.4</v>
      </c>
      <c r="I273" s="13">
        <f>COUNTIF(I244:I272,1)/K273</f>
        <v>0.6</v>
      </c>
      <c r="J273" s="219">
        <f>SUMIF(J244:J272,"&gt;0")/K273</f>
        <v>1.4</v>
      </c>
      <c r="K273" s="221">
        <f>COUNTIF(K244:K272,"+")</f>
        <v>25</v>
      </c>
      <c r="L273" s="223"/>
      <c r="M273" s="224"/>
      <c r="N273"/>
      <c r="O273"/>
      <c r="P273"/>
      <c r="Q273"/>
      <c r="R273"/>
      <c r="S273"/>
    </row>
    <row r="274" spans="1:255" ht="18.75" customHeight="1" thickBot="1" x14ac:dyDescent="0.25">
      <c r="A274" s="227" t="s">
        <v>22</v>
      </c>
      <c r="B274" s="228"/>
      <c r="C274" s="15">
        <f>COUNTIF(C244:C272,"3")</f>
        <v>0</v>
      </c>
      <c r="D274" s="15">
        <f>COUNTIF(D244:D272,"2")</f>
        <v>9</v>
      </c>
      <c r="E274" s="16">
        <f>COUNTIF(E244:E272,"1")</f>
        <v>16</v>
      </c>
      <c r="F274" s="220"/>
      <c r="G274" s="15">
        <f>COUNTIF(G244:G272,"3")</f>
        <v>0</v>
      </c>
      <c r="H274" s="15">
        <f>COUNTIF(H244:H272,"2")</f>
        <v>10</v>
      </c>
      <c r="I274" s="16">
        <f>COUNTIF(I244:I272,"1")</f>
        <v>15</v>
      </c>
      <c r="J274" s="220"/>
      <c r="K274" s="222"/>
      <c r="L274" s="225"/>
      <c r="M274" s="226"/>
      <c r="N274"/>
      <c r="O274"/>
      <c r="P274"/>
      <c r="Q274"/>
      <c r="R274"/>
      <c r="S274"/>
    </row>
    <row r="275" spans="1:255" ht="18.75" customHeight="1" thickBot="1" x14ac:dyDescent="0.3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00"/>
      <c r="AE275" s="100"/>
      <c r="AF275" s="100"/>
      <c r="AG275" s="100"/>
      <c r="AH275" s="100"/>
      <c r="AI275" s="100"/>
      <c r="AJ275" s="100"/>
      <c r="AK275" s="100"/>
      <c r="AL275" s="100"/>
      <c r="AM275" s="100"/>
      <c r="AN275" s="100"/>
      <c r="AO275" s="100"/>
      <c r="AP275" s="100"/>
      <c r="AQ275" s="100"/>
      <c r="AR275" s="100"/>
      <c r="AS275" s="100"/>
      <c r="AT275" s="100"/>
      <c r="AU275" s="100"/>
      <c r="AV275" s="100"/>
      <c r="AW275" s="100"/>
      <c r="AX275" s="100"/>
      <c r="AY275" s="100"/>
      <c r="AZ275" s="100"/>
      <c r="BA275" s="100"/>
      <c r="BB275" s="100"/>
      <c r="BC275" s="100"/>
      <c r="BD275" s="100"/>
      <c r="BE275" s="100"/>
      <c r="BF275" s="100"/>
      <c r="BG275" s="100"/>
      <c r="BH275" s="100"/>
      <c r="BI275" s="100"/>
      <c r="BJ275" s="100"/>
      <c r="BK275" s="100"/>
      <c r="BL275" s="100"/>
      <c r="BM275" s="100"/>
      <c r="BN275" s="100"/>
      <c r="BO275" s="100"/>
      <c r="BP275" s="100"/>
      <c r="BQ275" s="100"/>
      <c r="BR275" s="100"/>
      <c r="BS275" s="100"/>
      <c r="BT275" s="100"/>
      <c r="BU275" s="100"/>
      <c r="BV275" s="100"/>
      <c r="BW275" s="100"/>
      <c r="BX275" s="100"/>
      <c r="BY275" s="100"/>
      <c r="BZ275" s="100"/>
      <c r="CA275" s="100"/>
      <c r="CB275" s="100"/>
      <c r="CC275" s="100"/>
      <c r="CD275" s="100"/>
      <c r="CE275" s="100"/>
      <c r="CF275" s="100"/>
      <c r="CG275" s="100"/>
      <c r="CH275" s="100"/>
      <c r="CI275" s="100"/>
      <c r="CJ275" s="100"/>
      <c r="CK275" s="100"/>
      <c r="CL275" s="100"/>
      <c r="CM275" s="100"/>
      <c r="CN275" s="100"/>
      <c r="CO275" s="100"/>
      <c r="CP275" s="100"/>
      <c r="CQ275" s="100"/>
      <c r="CR275" s="100"/>
      <c r="CS275" s="100"/>
      <c r="CT275" s="100"/>
      <c r="CU275" s="100"/>
      <c r="CV275" s="100"/>
      <c r="CW275" s="100"/>
      <c r="CX275" s="100"/>
      <c r="CY275" s="100"/>
      <c r="CZ275" s="100"/>
      <c r="DA275" s="100"/>
      <c r="DB275" s="100"/>
      <c r="DC275" s="100"/>
      <c r="DD275" s="100"/>
      <c r="DE275" s="100"/>
      <c r="DF275" s="100"/>
      <c r="DG275" s="100"/>
      <c r="DH275" s="100"/>
      <c r="DI275" s="100"/>
      <c r="DJ275" s="100"/>
      <c r="DK275" s="100"/>
      <c r="DL275" s="100"/>
      <c r="DM275" s="100"/>
      <c r="DN275" s="100"/>
      <c r="DO275" s="100"/>
      <c r="DP275" s="100"/>
      <c r="DQ275" s="100"/>
      <c r="DR275" s="100"/>
      <c r="DS275" s="100"/>
      <c r="DT275" s="100"/>
      <c r="DU275" s="100"/>
      <c r="DV275" s="100"/>
      <c r="DW275" s="100"/>
      <c r="DX275" s="100"/>
      <c r="DY275" s="100"/>
      <c r="DZ275" s="100"/>
      <c r="EA275" s="100"/>
      <c r="EB275" s="100"/>
      <c r="EC275" s="100"/>
      <c r="ED275" s="100"/>
      <c r="EE275" s="100"/>
      <c r="EF275" s="100"/>
      <c r="EG275" s="100"/>
      <c r="EH275" s="100"/>
      <c r="EI275" s="100"/>
      <c r="EJ275" s="100"/>
      <c r="EK275" s="100"/>
      <c r="EL275" s="100"/>
      <c r="EM275" s="100"/>
      <c r="EN275" s="100"/>
      <c r="EO275" s="100"/>
      <c r="EP275" s="100"/>
      <c r="EQ275" s="100"/>
      <c r="ER275" s="100"/>
      <c r="ES275" s="100"/>
      <c r="ET275" s="100"/>
      <c r="EU275" s="100"/>
      <c r="EV275" s="100"/>
      <c r="EW275" s="100"/>
      <c r="EX275" s="100"/>
      <c r="EY275" s="100"/>
      <c r="EZ275" s="100"/>
      <c r="FA275" s="100"/>
      <c r="FB275" s="100"/>
      <c r="FC275" s="100"/>
      <c r="FD275" s="100"/>
      <c r="FE275" s="100"/>
      <c r="FF275" s="100"/>
      <c r="FG275" s="100"/>
      <c r="FH275" s="100"/>
      <c r="FI275" s="100"/>
      <c r="FJ275" s="100"/>
      <c r="FK275" s="100"/>
      <c r="FL275" s="100"/>
      <c r="FM275" s="100"/>
      <c r="FN275" s="100"/>
      <c r="FO275" s="100"/>
      <c r="FP275" s="100"/>
      <c r="FQ275" s="100"/>
      <c r="FR275" s="100"/>
      <c r="FS275" s="100"/>
      <c r="FT275" s="100"/>
      <c r="FU275" s="100"/>
      <c r="FV275" s="100"/>
      <c r="FW275" s="100"/>
      <c r="FX275" s="100"/>
      <c r="FY275" s="100"/>
      <c r="FZ275" s="100"/>
      <c r="GA275" s="100"/>
      <c r="GB275" s="100"/>
      <c r="GC275" s="100"/>
      <c r="GD275" s="100"/>
      <c r="GE275" s="100"/>
      <c r="GF275" s="100"/>
      <c r="GG275" s="100"/>
      <c r="GH275" s="100"/>
      <c r="GI275" s="100"/>
      <c r="GJ275" s="100"/>
      <c r="GK275" s="100"/>
      <c r="GL275" s="100"/>
      <c r="GM275" s="100"/>
      <c r="GN275" s="100"/>
      <c r="GO275" s="100"/>
      <c r="GP275" s="100"/>
      <c r="GQ275" s="100"/>
      <c r="GR275" s="100"/>
      <c r="GS275" s="100"/>
      <c r="GT275" s="100"/>
      <c r="GU275" s="100"/>
      <c r="GV275" s="100"/>
      <c r="GW275" s="100"/>
      <c r="GX275" s="100"/>
      <c r="GY275" s="100"/>
      <c r="GZ275" s="100"/>
      <c r="HA275" s="100"/>
      <c r="HB275" s="100"/>
      <c r="HC275" s="100"/>
      <c r="HD275" s="100"/>
      <c r="HE275" s="100"/>
      <c r="HF275" s="100"/>
      <c r="HG275" s="100"/>
      <c r="HH275" s="100"/>
      <c r="HI275" s="100"/>
      <c r="HJ275" s="100"/>
      <c r="HK275" s="100"/>
      <c r="HL275" s="100"/>
      <c r="HM275" s="100"/>
      <c r="HN275" s="100"/>
      <c r="HO275" s="100"/>
      <c r="HP275" s="100"/>
      <c r="HQ275" s="100"/>
      <c r="HR275" s="100"/>
      <c r="HS275" s="100"/>
      <c r="HT275" s="100"/>
      <c r="HU275" s="100"/>
      <c r="HV275" s="100"/>
      <c r="HW275" s="100"/>
      <c r="HX275" s="100"/>
      <c r="HY275" s="100"/>
      <c r="HZ275" s="100"/>
      <c r="IA275" s="100"/>
      <c r="IB275" s="100"/>
      <c r="IC275" s="100"/>
      <c r="ID275" s="100"/>
      <c r="IE275" s="100"/>
      <c r="IF275" s="100"/>
      <c r="IG275" s="100"/>
      <c r="IH275" s="100"/>
      <c r="II275" s="100"/>
      <c r="IJ275" s="100"/>
      <c r="IK275" s="100"/>
      <c r="IL275" s="100"/>
      <c r="IM275" s="100"/>
      <c r="IN275" s="100"/>
      <c r="IO275" s="100"/>
      <c r="IP275" s="100"/>
      <c r="IQ275" s="100"/>
      <c r="IR275" s="100"/>
      <c r="IS275" s="100"/>
      <c r="IT275" s="100"/>
      <c r="IU275" s="100"/>
    </row>
    <row r="276" spans="1:255" ht="41.25" customHeight="1" x14ac:dyDescent="0.25">
      <c r="A276" s="17"/>
      <c r="B276" s="44" t="s">
        <v>15</v>
      </c>
      <c r="C276" s="229" t="s">
        <v>11</v>
      </c>
      <c r="D276" s="230"/>
      <c r="E276" s="229" t="s">
        <v>12</v>
      </c>
      <c r="F276" s="230"/>
      <c r="G276" s="229" t="s">
        <v>13</v>
      </c>
      <c r="H276" s="230"/>
      <c r="I276" s="229" t="s">
        <v>14</v>
      </c>
      <c r="J276" s="231"/>
      <c r="K276" s="100"/>
      <c r="L276" s="100"/>
      <c r="M276" s="100"/>
      <c r="N276" s="281" t="s">
        <v>83</v>
      </c>
      <c r="O276" s="282"/>
      <c r="P276" s="283"/>
      <c r="Q276" s="281" t="s">
        <v>86</v>
      </c>
      <c r="R276" s="283"/>
      <c r="S276" s="100"/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00"/>
      <c r="AE276" s="100"/>
      <c r="AF276" s="100"/>
      <c r="AG276" s="100"/>
      <c r="AH276" s="100"/>
      <c r="AI276" s="100"/>
      <c r="AJ276" s="100"/>
      <c r="AK276" s="100"/>
      <c r="AL276" s="100"/>
      <c r="AM276" s="100"/>
      <c r="AN276" s="100"/>
      <c r="AO276" s="100"/>
      <c r="AP276" s="100"/>
      <c r="AQ276" s="100"/>
      <c r="AR276" s="100"/>
      <c r="AS276" s="100"/>
      <c r="AT276" s="100"/>
      <c r="AU276" s="100"/>
      <c r="AV276" s="100"/>
      <c r="AW276" s="100"/>
      <c r="AX276" s="100"/>
      <c r="AY276" s="100"/>
      <c r="AZ276" s="100"/>
      <c r="BA276" s="100"/>
      <c r="BB276" s="100"/>
      <c r="BC276" s="100"/>
      <c r="BD276" s="100"/>
      <c r="BE276" s="100"/>
      <c r="BF276" s="100"/>
      <c r="BG276" s="100"/>
      <c r="BH276" s="100"/>
      <c r="BI276" s="100"/>
      <c r="BJ276" s="100"/>
      <c r="BK276" s="100"/>
      <c r="BL276" s="100"/>
      <c r="BM276" s="100"/>
      <c r="BN276" s="100"/>
      <c r="BO276" s="100"/>
      <c r="BP276" s="100"/>
      <c r="BQ276" s="100"/>
      <c r="BR276" s="100"/>
      <c r="BS276" s="100"/>
      <c r="BT276" s="100"/>
      <c r="BU276" s="100"/>
      <c r="BV276" s="100"/>
      <c r="BW276" s="100"/>
      <c r="BX276" s="100"/>
      <c r="BY276" s="100"/>
      <c r="BZ276" s="100"/>
      <c r="CA276" s="100"/>
      <c r="CB276" s="100"/>
      <c r="CC276" s="100"/>
      <c r="CD276" s="100"/>
      <c r="CE276" s="100"/>
      <c r="CF276" s="100"/>
      <c r="CG276" s="100"/>
      <c r="CH276" s="100"/>
      <c r="CI276" s="100"/>
      <c r="CJ276" s="100"/>
      <c r="CK276" s="100"/>
      <c r="CL276" s="100"/>
      <c r="CM276" s="100"/>
      <c r="CN276" s="100"/>
      <c r="CO276" s="100"/>
      <c r="CP276" s="100"/>
      <c r="CQ276" s="100"/>
      <c r="CR276" s="100"/>
      <c r="CS276" s="100"/>
      <c r="CT276" s="100"/>
      <c r="CU276" s="100"/>
      <c r="CV276" s="100"/>
      <c r="CW276" s="100"/>
      <c r="CX276" s="100"/>
      <c r="CY276" s="100"/>
      <c r="CZ276" s="100"/>
      <c r="DA276" s="100"/>
      <c r="DB276" s="100"/>
      <c r="DC276" s="100"/>
      <c r="DD276" s="100"/>
      <c r="DE276" s="100"/>
      <c r="DF276" s="100"/>
      <c r="DG276" s="100"/>
      <c r="DH276" s="100"/>
      <c r="DI276" s="100"/>
      <c r="DJ276" s="100"/>
      <c r="DK276" s="100"/>
      <c r="DL276" s="100"/>
      <c r="DM276" s="100"/>
      <c r="DN276" s="100"/>
      <c r="DO276" s="100"/>
      <c r="DP276" s="100"/>
      <c r="DQ276" s="100"/>
      <c r="DR276" s="100"/>
      <c r="DS276" s="100"/>
      <c r="DT276" s="100"/>
      <c r="DU276" s="100"/>
      <c r="DV276" s="100"/>
      <c r="DW276" s="100"/>
      <c r="DX276" s="100"/>
      <c r="DY276" s="100"/>
      <c r="DZ276" s="100"/>
      <c r="EA276" s="100"/>
      <c r="EB276" s="100"/>
      <c r="EC276" s="100"/>
      <c r="ED276" s="100"/>
      <c r="EE276" s="100"/>
      <c r="EF276" s="100"/>
      <c r="EG276" s="100"/>
      <c r="EH276" s="100"/>
      <c r="EI276" s="100"/>
      <c r="EJ276" s="100"/>
      <c r="EK276" s="100"/>
      <c r="EL276" s="100"/>
      <c r="EM276" s="100"/>
      <c r="EN276" s="100"/>
      <c r="EO276" s="100"/>
      <c r="EP276" s="100"/>
      <c r="EQ276" s="100"/>
      <c r="ER276" s="100"/>
      <c r="ES276" s="100"/>
      <c r="ET276" s="100"/>
      <c r="EU276" s="100"/>
      <c r="EV276" s="100"/>
      <c r="EW276" s="100"/>
      <c r="EX276" s="100"/>
      <c r="EY276" s="100"/>
      <c r="EZ276" s="100"/>
      <c r="FA276" s="100"/>
      <c r="FB276" s="100"/>
      <c r="FC276" s="100"/>
      <c r="FD276" s="100"/>
      <c r="FE276" s="100"/>
      <c r="FF276" s="100"/>
      <c r="FG276" s="100"/>
      <c r="FH276" s="100"/>
      <c r="FI276" s="100"/>
      <c r="FJ276" s="100"/>
      <c r="FK276" s="100"/>
      <c r="FL276" s="100"/>
      <c r="FM276" s="100"/>
      <c r="FN276" s="100"/>
      <c r="FO276" s="100"/>
      <c r="FP276" s="100"/>
      <c r="FQ276" s="100"/>
      <c r="FR276" s="100"/>
      <c r="FS276" s="100"/>
      <c r="FT276" s="100"/>
      <c r="FU276" s="100"/>
      <c r="FV276" s="100"/>
      <c r="FW276" s="100"/>
      <c r="FX276" s="100"/>
      <c r="FY276" s="100"/>
      <c r="FZ276" s="100"/>
      <c r="GA276" s="100"/>
      <c r="GB276" s="100"/>
      <c r="GC276" s="100"/>
      <c r="GD276" s="100"/>
      <c r="GE276" s="100"/>
      <c r="GF276" s="100"/>
      <c r="GG276" s="100"/>
      <c r="GH276" s="100"/>
      <c r="GI276" s="100"/>
      <c r="GJ276" s="100"/>
      <c r="GK276" s="100"/>
      <c r="GL276" s="100"/>
      <c r="GM276" s="100"/>
      <c r="GN276" s="100"/>
      <c r="GO276" s="100"/>
      <c r="GP276" s="100"/>
      <c r="GQ276" s="100"/>
      <c r="GR276" s="100"/>
      <c r="GS276" s="100"/>
      <c r="GT276" s="100"/>
      <c r="GU276" s="100"/>
      <c r="GV276" s="100"/>
      <c r="GW276" s="100"/>
      <c r="GX276" s="100"/>
      <c r="GY276" s="100"/>
      <c r="GZ276" s="100"/>
      <c r="HA276" s="100"/>
      <c r="HB276" s="100"/>
      <c r="HC276" s="100"/>
      <c r="HD276" s="100"/>
      <c r="HE276" s="100"/>
      <c r="HF276" s="100"/>
      <c r="HG276" s="100"/>
      <c r="HH276" s="100"/>
      <c r="HI276" s="100"/>
      <c r="HJ276" s="100"/>
      <c r="HK276" s="100"/>
      <c r="HL276" s="100"/>
      <c r="HM276" s="100"/>
      <c r="HN276" s="100"/>
      <c r="HO276" s="100"/>
      <c r="HP276" s="100"/>
      <c r="HQ276" s="100"/>
      <c r="HR276" s="100"/>
      <c r="HS276" s="100"/>
      <c r="HT276" s="100"/>
      <c r="HU276" s="100"/>
      <c r="HV276" s="100"/>
      <c r="HW276" s="100"/>
      <c r="HX276" s="100"/>
      <c r="HY276" s="100"/>
      <c r="HZ276" s="100"/>
      <c r="IA276" s="100"/>
      <c r="IB276" s="100"/>
      <c r="IC276" s="100"/>
      <c r="ID276" s="100"/>
      <c r="IE276" s="100"/>
      <c r="IF276" s="100"/>
      <c r="IG276" s="100"/>
      <c r="IH276" s="100"/>
      <c r="II276" s="100"/>
      <c r="IJ276" s="100"/>
      <c r="IK276" s="100"/>
      <c r="IL276" s="100"/>
      <c r="IM276" s="100"/>
      <c r="IN276" s="100"/>
      <c r="IO276" s="100"/>
      <c r="IP276" s="100"/>
      <c r="IQ276" s="100"/>
      <c r="IR276" s="100"/>
      <c r="IS276" s="100"/>
      <c r="IT276" s="100"/>
      <c r="IU276" s="100"/>
    </row>
    <row r="277" spans="1:255" ht="18.75" customHeight="1" x14ac:dyDescent="0.25">
      <c r="A277" s="18" t="s">
        <v>16</v>
      </c>
      <c r="B277" s="211">
        <f>AVERAGE(K273,T227,T181,T134,T88,T42)</f>
        <v>24.666666666666668</v>
      </c>
      <c r="C277" s="213">
        <f>AVERAGE(C274,G274,C228,G228,K228,O228,C182,G182,K182,O182,C135,G135,K135,O135,C89,G89,K89,O89,C43,G43,K43,O43)</f>
        <v>4.0909090909090908</v>
      </c>
      <c r="D277" s="214"/>
      <c r="E277" s="213">
        <f>AVERAGE(D274,H274,D228,H228,L228,P228,D182,H182,L182,P182,D135,H135,L135,P135,D89,H89,L89,P89,D43,H43,L43,P43)</f>
        <v>8.5909090909090917</v>
      </c>
      <c r="F277" s="214"/>
      <c r="G277" s="213">
        <f>AVERAGE(E274,I274,E228,I228,M228,Q228,E182,I182,M182,Q182,E135,I135,M135,Q135,E89,I89,M89,Q89,E43,I43,M43,Q43)</f>
        <v>11.954545454545455</v>
      </c>
      <c r="H277" s="214"/>
      <c r="I277" s="265">
        <f>AVERAGE(J273,F273,S227,N227,J227,F227,S181,N181,J181,F181,S134,N134,J134,F134,S88,N88,J88,F88,S42,N42,J42,F42)</f>
        <v>1.6812121212121218</v>
      </c>
      <c r="J277" s="266"/>
      <c r="K277" s="100"/>
      <c r="L277" s="100"/>
      <c r="M277" s="100"/>
      <c r="N277" s="281" t="s">
        <v>84</v>
      </c>
      <c r="O277" s="282"/>
      <c r="P277" s="283"/>
      <c r="Q277" s="281" t="s">
        <v>87</v>
      </c>
      <c r="R277" s="283"/>
      <c r="S277" s="100"/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00"/>
      <c r="AE277" s="100"/>
      <c r="AF277" s="100"/>
      <c r="AG277" s="100"/>
      <c r="AH277" s="100"/>
      <c r="AI277" s="100"/>
      <c r="AJ277" s="100"/>
      <c r="AK277" s="100"/>
      <c r="AL277" s="100"/>
      <c r="AM277" s="100"/>
      <c r="AN277" s="100"/>
      <c r="AO277" s="100"/>
      <c r="AP277" s="100"/>
      <c r="AQ277" s="100"/>
      <c r="AR277" s="100"/>
      <c r="AS277" s="100"/>
      <c r="AT277" s="100"/>
      <c r="AU277" s="100"/>
      <c r="AV277" s="100"/>
      <c r="AW277" s="100"/>
      <c r="AX277" s="100"/>
      <c r="AY277" s="100"/>
      <c r="AZ277" s="100"/>
      <c r="BA277" s="100"/>
      <c r="BB277" s="100"/>
      <c r="BC277" s="100"/>
      <c r="BD277" s="100"/>
      <c r="BE277" s="100"/>
      <c r="BF277" s="100"/>
      <c r="BG277" s="100"/>
      <c r="BH277" s="100"/>
      <c r="BI277" s="100"/>
      <c r="BJ277" s="100"/>
      <c r="BK277" s="100"/>
      <c r="BL277" s="100"/>
      <c r="BM277" s="100"/>
      <c r="BN277" s="100"/>
      <c r="BO277" s="100"/>
      <c r="BP277" s="100"/>
      <c r="BQ277" s="100"/>
      <c r="BR277" s="100"/>
      <c r="BS277" s="100"/>
      <c r="BT277" s="100"/>
      <c r="BU277" s="100"/>
      <c r="BV277" s="100"/>
      <c r="BW277" s="100"/>
      <c r="BX277" s="100"/>
      <c r="BY277" s="100"/>
      <c r="BZ277" s="100"/>
      <c r="CA277" s="100"/>
      <c r="CB277" s="100"/>
      <c r="CC277" s="100"/>
      <c r="CD277" s="100"/>
      <c r="CE277" s="100"/>
      <c r="CF277" s="100"/>
      <c r="CG277" s="100"/>
      <c r="CH277" s="100"/>
      <c r="CI277" s="100"/>
      <c r="CJ277" s="100"/>
      <c r="CK277" s="100"/>
      <c r="CL277" s="100"/>
      <c r="CM277" s="100"/>
      <c r="CN277" s="100"/>
      <c r="CO277" s="100"/>
      <c r="CP277" s="100"/>
      <c r="CQ277" s="100"/>
      <c r="CR277" s="100"/>
      <c r="CS277" s="100"/>
      <c r="CT277" s="100"/>
      <c r="CU277" s="100"/>
      <c r="CV277" s="100"/>
      <c r="CW277" s="100"/>
      <c r="CX277" s="100"/>
      <c r="CY277" s="100"/>
      <c r="CZ277" s="100"/>
      <c r="DA277" s="100"/>
      <c r="DB277" s="100"/>
      <c r="DC277" s="100"/>
      <c r="DD277" s="100"/>
      <c r="DE277" s="100"/>
      <c r="DF277" s="100"/>
      <c r="DG277" s="100"/>
      <c r="DH277" s="100"/>
      <c r="DI277" s="100"/>
      <c r="DJ277" s="100"/>
      <c r="DK277" s="100"/>
      <c r="DL277" s="100"/>
      <c r="DM277" s="100"/>
      <c r="DN277" s="100"/>
      <c r="DO277" s="100"/>
      <c r="DP277" s="100"/>
      <c r="DQ277" s="100"/>
      <c r="DR277" s="100"/>
      <c r="DS277" s="100"/>
      <c r="DT277" s="100"/>
      <c r="DU277" s="100"/>
      <c r="DV277" s="100"/>
      <c r="DW277" s="100"/>
      <c r="DX277" s="100"/>
      <c r="DY277" s="100"/>
      <c r="DZ277" s="100"/>
      <c r="EA277" s="100"/>
      <c r="EB277" s="100"/>
      <c r="EC277" s="100"/>
      <c r="ED277" s="100"/>
      <c r="EE277" s="100"/>
      <c r="EF277" s="100"/>
      <c r="EG277" s="100"/>
      <c r="EH277" s="100"/>
      <c r="EI277" s="100"/>
      <c r="EJ277" s="100"/>
      <c r="EK277" s="100"/>
      <c r="EL277" s="100"/>
      <c r="EM277" s="100"/>
      <c r="EN277" s="100"/>
      <c r="EO277" s="100"/>
      <c r="EP277" s="100"/>
      <c r="EQ277" s="100"/>
      <c r="ER277" s="100"/>
      <c r="ES277" s="100"/>
      <c r="ET277" s="100"/>
      <c r="EU277" s="100"/>
      <c r="EV277" s="100"/>
      <c r="EW277" s="100"/>
      <c r="EX277" s="100"/>
      <c r="EY277" s="100"/>
      <c r="EZ277" s="100"/>
      <c r="FA277" s="100"/>
      <c r="FB277" s="100"/>
      <c r="FC277" s="100"/>
      <c r="FD277" s="100"/>
      <c r="FE277" s="100"/>
      <c r="FF277" s="100"/>
      <c r="FG277" s="100"/>
      <c r="FH277" s="100"/>
      <c r="FI277" s="100"/>
      <c r="FJ277" s="100"/>
      <c r="FK277" s="100"/>
      <c r="FL277" s="100"/>
      <c r="FM277" s="100"/>
      <c r="FN277" s="100"/>
      <c r="FO277" s="100"/>
      <c r="FP277" s="100"/>
      <c r="FQ277" s="100"/>
      <c r="FR277" s="100"/>
      <c r="FS277" s="100"/>
      <c r="FT277" s="100"/>
      <c r="FU277" s="100"/>
      <c r="FV277" s="100"/>
      <c r="FW277" s="100"/>
      <c r="FX277" s="100"/>
      <c r="FY277" s="100"/>
      <c r="FZ277" s="100"/>
      <c r="GA277" s="100"/>
      <c r="GB277" s="100"/>
      <c r="GC277" s="100"/>
      <c r="GD277" s="100"/>
      <c r="GE277" s="100"/>
      <c r="GF277" s="100"/>
      <c r="GG277" s="100"/>
      <c r="GH277" s="100"/>
      <c r="GI277" s="100"/>
      <c r="GJ277" s="100"/>
      <c r="GK277" s="100"/>
      <c r="GL277" s="100"/>
      <c r="GM277" s="100"/>
      <c r="GN277" s="100"/>
      <c r="GO277" s="100"/>
      <c r="GP277" s="100"/>
      <c r="GQ277" s="100"/>
      <c r="GR277" s="100"/>
      <c r="GS277" s="100"/>
      <c r="GT277" s="100"/>
      <c r="GU277" s="100"/>
      <c r="GV277" s="100"/>
      <c r="GW277" s="100"/>
      <c r="GX277" s="100"/>
      <c r="GY277" s="100"/>
      <c r="GZ277" s="100"/>
      <c r="HA277" s="100"/>
      <c r="HB277" s="100"/>
      <c r="HC277" s="100"/>
      <c r="HD277" s="100"/>
      <c r="HE277" s="100"/>
      <c r="HF277" s="100"/>
      <c r="HG277" s="100"/>
      <c r="HH277" s="100"/>
      <c r="HI277" s="100"/>
      <c r="HJ277" s="100"/>
      <c r="HK277" s="100"/>
      <c r="HL277" s="100"/>
      <c r="HM277" s="100"/>
      <c r="HN277" s="100"/>
      <c r="HO277" s="100"/>
      <c r="HP277" s="100"/>
      <c r="HQ277" s="100"/>
      <c r="HR277" s="100"/>
      <c r="HS277" s="100"/>
      <c r="HT277" s="100"/>
      <c r="HU277" s="100"/>
      <c r="HV277" s="100"/>
      <c r="HW277" s="100"/>
      <c r="HX277" s="100"/>
      <c r="HY277" s="100"/>
      <c r="HZ277" s="100"/>
      <c r="IA277" s="100"/>
      <c r="IB277" s="100"/>
      <c r="IC277" s="100"/>
      <c r="ID277" s="100"/>
      <c r="IE277" s="100"/>
      <c r="IF277" s="100"/>
      <c r="IG277" s="100"/>
      <c r="IH277" s="100"/>
      <c r="II277" s="100"/>
      <c r="IJ277" s="100"/>
      <c r="IK277" s="100"/>
      <c r="IL277" s="100"/>
      <c r="IM277" s="100"/>
      <c r="IN277" s="100"/>
      <c r="IO277" s="100"/>
      <c r="IP277" s="100"/>
      <c r="IQ277" s="100"/>
      <c r="IR277" s="100"/>
      <c r="IS277" s="100"/>
      <c r="IT277" s="100"/>
      <c r="IU277" s="100"/>
    </row>
    <row r="278" spans="1:255" ht="18.75" customHeight="1" thickBot="1" x14ac:dyDescent="0.3">
      <c r="A278" s="14" t="s">
        <v>17</v>
      </c>
      <c r="B278" s="212"/>
      <c r="C278" s="269">
        <f>AVERAGE(C42,G42,K42,O42,C88,G88,K88,O88,C134,G134,K134,O134,C181,G181,K181,O181,C227,G227,K227,O227,C273,G273)</f>
        <v>0.1665151515151515</v>
      </c>
      <c r="D278" s="270"/>
      <c r="E278" s="269">
        <f>AVERAGE(D273,H273,D227,H227,L227,P227,D181,H181,L181,P181,D134,H134,L134,P134,D88,H88,L88,P88,D42,H42,L42,P42)</f>
        <v>0.3481818181818182</v>
      </c>
      <c r="F278" s="270"/>
      <c r="G278" s="269">
        <f>AVERAGE(E273,I273,E227,I227,M227,Q227,E181,I181,M181,Q181,E134,I134,M134,Q134,E88,I88,M88,Q88,E42,I42,M42,Q42)</f>
        <v>0.48530303030303035</v>
      </c>
      <c r="H278" s="270"/>
      <c r="I278" s="267"/>
      <c r="J278" s="268"/>
      <c r="K278" s="100"/>
      <c r="L278" s="100"/>
      <c r="M278" s="100"/>
      <c r="N278" s="281" t="s">
        <v>85</v>
      </c>
      <c r="O278" s="282"/>
      <c r="P278" s="283"/>
      <c r="Q278" s="281" t="s">
        <v>88</v>
      </c>
      <c r="R278" s="283"/>
      <c r="S278" s="100"/>
      <c r="T278" s="100"/>
      <c r="U278" s="100"/>
      <c r="V278" s="100"/>
      <c r="W278" s="100"/>
      <c r="X278" s="100"/>
      <c r="Y278" s="100"/>
      <c r="Z278" s="100"/>
      <c r="AA278" s="100"/>
      <c r="AB278" s="100"/>
      <c r="AC278" s="100"/>
      <c r="AD278" s="100"/>
      <c r="AE278" s="100"/>
      <c r="AF278" s="100"/>
      <c r="AG278" s="100"/>
      <c r="AH278" s="100"/>
      <c r="AI278" s="100"/>
      <c r="AJ278" s="100"/>
      <c r="AK278" s="100"/>
      <c r="AL278" s="100"/>
      <c r="AM278" s="100"/>
      <c r="AN278" s="100"/>
      <c r="AO278" s="100"/>
      <c r="AP278" s="100"/>
      <c r="AQ278" s="100"/>
      <c r="AR278" s="100"/>
      <c r="AS278" s="100"/>
      <c r="AT278" s="100"/>
      <c r="AU278" s="100"/>
      <c r="AV278" s="100"/>
      <c r="AW278" s="100"/>
      <c r="AX278" s="100"/>
      <c r="AY278" s="100"/>
      <c r="AZ278" s="100"/>
      <c r="BA278" s="100"/>
      <c r="BB278" s="100"/>
      <c r="BC278" s="100"/>
      <c r="BD278" s="100"/>
      <c r="BE278" s="100"/>
      <c r="BF278" s="100"/>
      <c r="BG278" s="100"/>
      <c r="BH278" s="100"/>
      <c r="BI278" s="100"/>
      <c r="BJ278" s="100"/>
      <c r="BK278" s="100"/>
      <c r="BL278" s="100"/>
      <c r="BM278" s="100"/>
      <c r="BN278" s="100"/>
      <c r="BO278" s="100"/>
      <c r="BP278" s="100"/>
      <c r="BQ278" s="100"/>
      <c r="BR278" s="100"/>
      <c r="BS278" s="100"/>
      <c r="BT278" s="100"/>
      <c r="BU278" s="100"/>
      <c r="BV278" s="100"/>
      <c r="BW278" s="100"/>
      <c r="BX278" s="100"/>
      <c r="BY278" s="100"/>
      <c r="BZ278" s="100"/>
      <c r="CA278" s="100"/>
      <c r="CB278" s="100"/>
      <c r="CC278" s="100"/>
      <c r="CD278" s="100"/>
      <c r="CE278" s="100"/>
      <c r="CF278" s="100"/>
      <c r="CG278" s="100"/>
      <c r="CH278" s="100"/>
      <c r="CI278" s="100"/>
      <c r="CJ278" s="100"/>
      <c r="CK278" s="100"/>
      <c r="CL278" s="100"/>
      <c r="CM278" s="100"/>
      <c r="CN278" s="100"/>
      <c r="CO278" s="100"/>
      <c r="CP278" s="100"/>
      <c r="CQ278" s="100"/>
      <c r="CR278" s="100"/>
      <c r="CS278" s="100"/>
      <c r="CT278" s="100"/>
      <c r="CU278" s="100"/>
      <c r="CV278" s="100"/>
      <c r="CW278" s="100"/>
      <c r="CX278" s="100"/>
      <c r="CY278" s="100"/>
      <c r="CZ278" s="100"/>
      <c r="DA278" s="100"/>
      <c r="DB278" s="100"/>
      <c r="DC278" s="100"/>
      <c r="DD278" s="100"/>
      <c r="DE278" s="100"/>
      <c r="DF278" s="100"/>
      <c r="DG278" s="100"/>
      <c r="DH278" s="100"/>
      <c r="DI278" s="100"/>
      <c r="DJ278" s="100"/>
      <c r="DK278" s="100"/>
      <c r="DL278" s="100"/>
      <c r="DM278" s="100"/>
      <c r="DN278" s="100"/>
      <c r="DO278" s="100"/>
      <c r="DP278" s="100"/>
      <c r="DQ278" s="100"/>
      <c r="DR278" s="100"/>
      <c r="DS278" s="100"/>
      <c r="DT278" s="100"/>
      <c r="DU278" s="100"/>
      <c r="DV278" s="100"/>
      <c r="DW278" s="100"/>
      <c r="DX278" s="100"/>
      <c r="DY278" s="100"/>
      <c r="DZ278" s="100"/>
      <c r="EA278" s="100"/>
      <c r="EB278" s="100"/>
      <c r="EC278" s="100"/>
      <c r="ED278" s="100"/>
      <c r="EE278" s="100"/>
      <c r="EF278" s="100"/>
      <c r="EG278" s="100"/>
      <c r="EH278" s="100"/>
      <c r="EI278" s="100"/>
      <c r="EJ278" s="100"/>
      <c r="EK278" s="100"/>
      <c r="EL278" s="100"/>
      <c r="EM278" s="100"/>
      <c r="EN278" s="100"/>
      <c r="EO278" s="100"/>
      <c r="EP278" s="100"/>
      <c r="EQ278" s="100"/>
      <c r="ER278" s="100"/>
      <c r="ES278" s="100"/>
      <c r="ET278" s="100"/>
      <c r="EU278" s="100"/>
      <c r="EV278" s="100"/>
      <c r="EW278" s="100"/>
      <c r="EX278" s="100"/>
      <c r="EY278" s="100"/>
      <c r="EZ278" s="100"/>
      <c r="FA278" s="100"/>
      <c r="FB278" s="100"/>
      <c r="FC278" s="100"/>
      <c r="FD278" s="100"/>
      <c r="FE278" s="100"/>
      <c r="FF278" s="100"/>
      <c r="FG278" s="100"/>
      <c r="FH278" s="100"/>
      <c r="FI278" s="100"/>
      <c r="FJ278" s="100"/>
      <c r="FK278" s="100"/>
      <c r="FL278" s="100"/>
      <c r="FM278" s="100"/>
      <c r="FN278" s="100"/>
      <c r="FO278" s="100"/>
      <c r="FP278" s="100"/>
      <c r="FQ278" s="100"/>
      <c r="FR278" s="100"/>
      <c r="FS278" s="100"/>
      <c r="FT278" s="100"/>
      <c r="FU278" s="100"/>
      <c r="FV278" s="100"/>
      <c r="FW278" s="100"/>
      <c r="FX278" s="100"/>
      <c r="FY278" s="100"/>
      <c r="FZ278" s="100"/>
      <c r="GA278" s="100"/>
      <c r="GB278" s="100"/>
      <c r="GC278" s="100"/>
      <c r="GD278" s="100"/>
      <c r="GE278" s="100"/>
      <c r="GF278" s="100"/>
      <c r="GG278" s="100"/>
      <c r="GH278" s="100"/>
      <c r="GI278" s="100"/>
      <c r="GJ278" s="100"/>
      <c r="GK278" s="100"/>
      <c r="GL278" s="100"/>
      <c r="GM278" s="100"/>
      <c r="GN278" s="100"/>
      <c r="GO278" s="100"/>
      <c r="GP278" s="100"/>
      <c r="GQ278" s="100"/>
      <c r="GR278" s="100"/>
      <c r="GS278" s="100"/>
      <c r="GT278" s="100"/>
      <c r="GU278" s="100"/>
      <c r="GV278" s="100"/>
      <c r="GW278" s="100"/>
      <c r="GX278" s="100"/>
      <c r="GY278" s="100"/>
      <c r="GZ278" s="100"/>
      <c r="HA278" s="100"/>
      <c r="HB278" s="100"/>
      <c r="HC278" s="100"/>
      <c r="HD278" s="100"/>
      <c r="HE278" s="100"/>
      <c r="HF278" s="100"/>
      <c r="HG278" s="100"/>
      <c r="HH278" s="100"/>
      <c r="HI278" s="100"/>
      <c r="HJ278" s="100"/>
      <c r="HK278" s="100"/>
      <c r="HL278" s="100"/>
      <c r="HM278" s="100"/>
      <c r="HN278" s="100"/>
      <c r="HO278" s="100"/>
      <c r="HP278" s="100"/>
      <c r="HQ278" s="100"/>
      <c r="HR278" s="100"/>
      <c r="HS278" s="100"/>
      <c r="HT278" s="100"/>
      <c r="HU278" s="100"/>
      <c r="HV278" s="100"/>
      <c r="HW278" s="100"/>
      <c r="HX278" s="100"/>
      <c r="HY278" s="100"/>
      <c r="HZ278" s="100"/>
      <c r="IA278" s="100"/>
      <c r="IB278" s="100"/>
      <c r="IC278" s="100"/>
      <c r="ID278" s="100"/>
      <c r="IE278" s="100"/>
      <c r="IF278" s="100"/>
      <c r="IG278" s="100"/>
      <c r="IH278" s="100"/>
      <c r="II278" s="100"/>
      <c r="IJ278" s="100"/>
      <c r="IK278" s="100"/>
      <c r="IL278" s="100"/>
      <c r="IM278" s="100"/>
      <c r="IN278" s="100"/>
      <c r="IO278" s="100"/>
      <c r="IP278" s="100"/>
      <c r="IQ278" s="100"/>
      <c r="IR278" s="100"/>
      <c r="IS278" s="100"/>
      <c r="IT278" s="100"/>
      <c r="IU278" s="100"/>
    </row>
    <row r="279" spans="1:255" ht="18.75" customHeight="1" x14ac:dyDescent="0.25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0"/>
      <c r="Z279" s="100"/>
      <c r="AA279" s="100"/>
      <c r="AB279" s="100"/>
      <c r="AC279" s="100"/>
      <c r="AD279" s="100"/>
      <c r="AE279" s="100"/>
      <c r="AF279" s="100"/>
      <c r="AG279" s="100"/>
      <c r="AH279" s="100"/>
      <c r="AI279" s="100"/>
      <c r="AJ279" s="100"/>
      <c r="AK279" s="100"/>
      <c r="AL279" s="100"/>
      <c r="AM279" s="100"/>
      <c r="AN279" s="100"/>
      <c r="AO279" s="100"/>
      <c r="AP279" s="100"/>
      <c r="AQ279" s="100"/>
      <c r="AR279" s="100"/>
      <c r="AS279" s="100"/>
      <c r="AT279" s="100"/>
      <c r="AU279" s="100"/>
      <c r="AV279" s="100"/>
      <c r="AW279" s="100"/>
      <c r="AX279" s="100"/>
      <c r="AY279" s="100"/>
      <c r="AZ279" s="100"/>
      <c r="BA279" s="100"/>
      <c r="BB279" s="100"/>
      <c r="BC279" s="100"/>
      <c r="BD279" s="100"/>
      <c r="BE279" s="100"/>
      <c r="BF279" s="100"/>
      <c r="BG279" s="100"/>
      <c r="BH279" s="100"/>
      <c r="BI279" s="100"/>
      <c r="BJ279" s="100"/>
      <c r="BK279" s="100"/>
      <c r="BL279" s="100"/>
      <c r="BM279" s="100"/>
      <c r="BN279" s="100"/>
      <c r="BO279" s="100"/>
      <c r="BP279" s="100"/>
      <c r="BQ279" s="100"/>
      <c r="BR279" s="100"/>
      <c r="BS279" s="100"/>
      <c r="BT279" s="100"/>
      <c r="BU279" s="100"/>
      <c r="BV279" s="100"/>
      <c r="BW279" s="100"/>
      <c r="BX279" s="100"/>
      <c r="BY279" s="100"/>
      <c r="BZ279" s="100"/>
      <c r="CA279" s="100"/>
      <c r="CB279" s="100"/>
      <c r="CC279" s="100"/>
      <c r="CD279" s="100"/>
      <c r="CE279" s="100"/>
      <c r="CF279" s="100"/>
      <c r="CG279" s="100"/>
      <c r="CH279" s="100"/>
      <c r="CI279" s="100"/>
      <c r="CJ279" s="100"/>
      <c r="CK279" s="100"/>
      <c r="CL279" s="100"/>
      <c r="CM279" s="100"/>
      <c r="CN279" s="100"/>
      <c r="CO279" s="100"/>
      <c r="CP279" s="100"/>
      <c r="CQ279" s="100"/>
      <c r="CR279" s="100"/>
      <c r="CS279" s="100"/>
      <c r="CT279" s="100"/>
      <c r="CU279" s="100"/>
      <c r="CV279" s="100"/>
      <c r="CW279" s="100"/>
      <c r="CX279" s="100"/>
      <c r="CY279" s="100"/>
      <c r="CZ279" s="100"/>
      <c r="DA279" s="100"/>
      <c r="DB279" s="100"/>
      <c r="DC279" s="100"/>
      <c r="DD279" s="100"/>
      <c r="DE279" s="100"/>
      <c r="DF279" s="100"/>
      <c r="DG279" s="100"/>
      <c r="DH279" s="100"/>
      <c r="DI279" s="100"/>
      <c r="DJ279" s="100"/>
      <c r="DK279" s="100"/>
      <c r="DL279" s="100"/>
      <c r="DM279" s="100"/>
      <c r="DN279" s="100"/>
      <c r="DO279" s="100"/>
      <c r="DP279" s="100"/>
      <c r="DQ279" s="100"/>
      <c r="DR279" s="100"/>
      <c r="DS279" s="100"/>
      <c r="DT279" s="100"/>
      <c r="DU279" s="100"/>
      <c r="DV279" s="100"/>
      <c r="DW279" s="100"/>
      <c r="DX279" s="100"/>
      <c r="DY279" s="100"/>
      <c r="DZ279" s="100"/>
      <c r="EA279" s="100"/>
      <c r="EB279" s="100"/>
      <c r="EC279" s="100"/>
      <c r="ED279" s="100"/>
      <c r="EE279" s="100"/>
      <c r="EF279" s="100"/>
      <c r="EG279" s="100"/>
      <c r="EH279" s="100"/>
      <c r="EI279" s="100"/>
      <c r="EJ279" s="100"/>
      <c r="EK279" s="100"/>
      <c r="EL279" s="100"/>
      <c r="EM279" s="100"/>
      <c r="EN279" s="100"/>
      <c r="EO279" s="100"/>
      <c r="EP279" s="100"/>
      <c r="EQ279" s="100"/>
      <c r="ER279" s="100"/>
      <c r="ES279" s="100"/>
      <c r="ET279" s="100"/>
      <c r="EU279" s="100"/>
      <c r="EV279" s="100"/>
      <c r="EW279" s="100"/>
      <c r="EX279" s="100"/>
      <c r="EY279" s="100"/>
      <c r="EZ279" s="100"/>
      <c r="FA279" s="100"/>
      <c r="FB279" s="100"/>
      <c r="FC279" s="100"/>
      <c r="FD279" s="100"/>
      <c r="FE279" s="100"/>
      <c r="FF279" s="100"/>
      <c r="FG279" s="100"/>
      <c r="FH279" s="100"/>
      <c r="FI279" s="100"/>
      <c r="FJ279" s="100"/>
      <c r="FK279" s="100"/>
      <c r="FL279" s="100"/>
      <c r="FM279" s="100"/>
      <c r="FN279" s="100"/>
      <c r="FO279" s="100"/>
      <c r="FP279" s="100"/>
      <c r="FQ279" s="100"/>
      <c r="FR279" s="100"/>
      <c r="FS279" s="100"/>
      <c r="FT279" s="100"/>
      <c r="FU279" s="100"/>
      <c r="FV279" s="100"/>
      <c r="FW279" s="100"/>
      <c r="FX279" s="100"/>
      <c r="FY279" s="100"/>
      <c r="FZ279" s="100"/>
      <c r="GA279" s="100"/>
      <c r="GB279" s="100"/>
      <c r="GC279" s="100"/>
      <c r="GD279" s="100"/>
      <c r="GE279" s="100"/>
      <c r="GF279" s="100"/>
      <c r="GG279" s="100"/>
      <c r="GH279" s="100"/>
      <c r="GI279" s="100"/>
      <c r="GJ279" s="100"/>
      <c r="GK279" s="100"/>
      <c r="GL279" s="100"/>
      <c r="GM279" s="100"/>
      <c r="GN279" s="100"/>
      <c r="GO279" s="100"/>
      <c r="GP279" s="100"/>
      <c r="GQ279" s="100"/>
      <c r="GR279" s="100"/>
      <c r="GS279" s="100"/>
      <c r="GT279" s="100"/>
      <c r="GU279" s="100"/>
      <c r="GV279" s="100"/>
      <c r="GW279" s="100"/>
      <c r="GX279" s="100"/>
      <c r="GY279" s="100"/>
      <c r="GZ279" s="100"/>
      <c r="HA279" s="100"/>
      <c r="HB279" s="100"/>
      <c r="HC279" s="100"/>
      <c r="HD279" s="100"/>
      <c r="HE279" s="100"/>
      <c r="HF279" s="100"/>
      <c r="HG279" s="100"/>
      <c r="HH279" s="100"/>
      <c r="HI279" s="100"/>
      <c r="HJ279" s="100"/>
      <c r="HK279" s="100"/>
      <c r="HL279" s="100"/>
      <c r="HM279" s="100"/>
      <c r="HN279" s="100"/>
      <c r="HO279" s="100"/>
      <c r="HP279" s="100"/>
      <c r="HQ279" s="100"/>
      <c r="HR279" s="100"/>
      <c r="HS279" s="100"/>
      <c r="HT279" s="100"/>
      <c r="HU279" s="100"/>
      <c r="HV279" s="100"/>
      <c r="HW279" s="100"/>
      <c r="HX279" s="100"/>
      <c r="HY279" s="100"/>
      <c r="HZ279" s="100"/>
      <c r="IA279" s="100"/>
      <c r="IB279" s="100"/>
      <c r="IC279" s="100"/>
      <c r="ID279" s="100"/>
      <c r="IE279" s="100"/>
      <c r="IF279" s="100"/>
      <c r="IG279" s="100"/>
      <c r="IH279" s="100"/>
      <c r="II279" s="100"/>
      <c r="IJ279" s="100"/>
      <c r="IK279" s="100"/>
      <c r="IL279" s="100"/>
      <c r="IM279" s="100"/>
      <c r="IN279" s="100"/>
      <c r="IO279" s="100"/>
      <c r="IP279" s="100"/>
      <c r="IQ279" s="100"/>
      <c r="IR279" s="100"/>
      <c r="IS279" s="100"/>
      <c r="IT279" s="100"/>
      <c r="IU279" s="100"/>
    </row>
    <row r="280" spans="1:255" ht="18.75" customHeight="1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  <c r="AS280" s="43"/>
      <c r="AT280" s="43"/>
      <c r="AU280" s="43"/>
      <c r="AV280" s="43"/>
      <c r="AW280" s="43"/>
      <c r="AX280" s="43"/>
      <c r="AY280" s="43"/>
      <c r="AZ280" s="43"/>
      <c r="BA280" s="43"/>
      <c r="BB280" s="43"/>
      <c r="BC280" s="43"/>
      <c r="BD280" s="43"/>
      <c r="BE280" s="43"/>
      <c r="BF280" s="43"/>
      <c r="BG280" s="43"/>
      <c r="BH280" s="43"/>
      <c r="BI280" s="43"/>
      <c r="BJ280" s="43"/>
      <c r="BK280" s="43"/>
      <c r="BL280" s="43"/>
      <c r="BM280" s="43"/>
      <c r="BN280" s="43"/>
      <c r="BO280" s="43"/>
      <c r="BP280" s="43"/>
      <c r="BQ280" s="43"/>
      <c r="BR280" s="43"/>
      <c r="BS280" s="43"/>
      <c r="BT280" s="43"/>
      <c r="BU280" s="43"/>
      <c r="BV280" s="43"/>
      <c r="BW280" s="43"/>
      <c r="BX280" s="43"/>
      <c r="BY280" s="43"/>
      <c r="BZ280" s="43"/>
      <c r="CA280" s="43"/>
      <c r="CB280" s="43"/>
      <c r="CC280" s="43"/>
      <c r="CD280" s="43"/>
      <c r="CE280" s="43"/>
      <c r="CF280" s="43"/>
      <c r="CG280" s="43"/>
      <c r="CH280" s="43"/>
      <c r="CI280" s="43"/>
      <c r="CJ280" s="43"/>
      <c r="CK280" s="43"/>
      <c r="CL280" s="43"/>
      <c r="CM280" s="43"/>
      <c r="CN280" s="43"/>
      <c r="CO280" s="43"/>
      <c r="CP280" s="43"/>
      <c r="CQ280" s="43"/>
      <c r="CR280" s="43"/>
      <c r="CS280" s="43"/>
      <c r="CT280" s="43"/>
      <c r="CU280" s="43"/>
      <c r="CV280" s="43"/>
      <c r="CW280" s="43"/>
      <c r="CX280" s="43"/>
      <c r="CY280" s="43"/>
      <c r="CZ280" s="43"/>
      <c r="DA280" s="43"/>
      <c r="DB280" s="43"/>
      <c r="DC280" s="43"/>
      <c r="DD280" s="43"/>
      <c r="DE280" s="43"/>
      <c r="DF280" s="43"/>
      <c r="DG280" s="43"/>
      <c r="DH280" s="43"/>
      <c r="DI280" s="43"/>
      <c r="DJ280" s="43"/>
      <c r="DK280" s="43"/>
      <c r="DL280" s="43"/>
      <c r="DM280" s="43"/>
      <c r="DN280" s="43"/>
      <c r="DO280" s="43"/>
      <c r="DP280" s="43"/>
      <c r="DQ280" s="43"/>
      <c r="DR280" s="43"/>
      <c r="DS280" s="43"/>
      <c r="DT280" s="43"/>
      <c r="DU280" s="43"/>
      <c r="DV280" s="43"/>
      <c r="DW280" s="43"/>
      <c r="DX280" s="43"/>
      <c r="DY280" s="43"/>
      <c r="DZ280" s="43"/>
      <c r="EA280" s="43"/>
      <c r="EB280" s="43"/>
      <c r="EC280" s="43"/>
      <c r="ED280" s="43"/>
      <c r="EE280" s="43"/>
      <c r="EF280" s="43"/>
      <c r="EG280" s="43"/>
      <c r="EH280" s="43"/>
      <c r="EI280" s="43"/>
      <c r="EJ280" s="43"/>
      <c r="EK280" s="43"/>
      <c r="EL280" s="43"/>
      <c r="EM280" s="43"/>
      <c r="EN280" s="43"/>
      <c r="EO280" s="43"/>
      <c r="EP280" s="43"/>
      <c r="EQ280" s="43"/>
      <c r="ER280" s="43"/>
      <c r="ES280" s="43"/>
      <c r="ET280" s="43"/>
      <c r="EU280" s="43"/>
      <c r="EV280" s="43"/>
      <c r="EW280" s="43"/>
      <c r="EX280" s="43"/>
      <c r="EY280" s="43"/>
      <c r="EZ280" s="43"/>
      <c r="FA280" s="43"/>
      <c r="FB280" s="43"/>
      <c r="FC280" s="43"/>
      <c r="FD280" s="43"/>
      <c r="FE280" s="43"/>
      <c r="FF280" s="43"/>
      <c r="FG280" s="43"/>
      <c r="FH280" s="43"/>
      <c r="FI280" s="43"/>
      <c r="FJ280" s="43"/>
      <c r="FK280" s="43"/>
      <c r="FL280" s="43"/>
      <c r="FM280" s="43"/>
      <c r="FN280" s="43"/>
      <c r="FO280" s="43"/>
      <c r="FP280" s="43"/>
      <c r="FQ280" s="43"/>
      <c r="FR280" s="43"/>
      <c r="FS280" s="43"/>
      <c r="FT280" s="43"/>
      <c r="FU280" s="43"/>
      <c r="FV280" s="43"/>
      <c r="FW280" s="43"/>
      <c r="FX280" s="43"/>
      <c r="FY280" s="43"/>
      <c r="FZ280" s="43"/>
      <c r="GA280" s="43"/>
      <c r="GB280" s="43"/>
      <c r="GC280" s="43"/>
      <c r="GD280" s="43"/>
      <c r="GE280" s="43"/>
      <c r="GF280" s="43"/>
      <c r="GG280" s="43"/>
      <c r="GH280" s="43"/>
      <c r="GI280" s="43"/>
      <c r="GJ280" s="43"/>
      <c r="GK280" s="43"/>
      <c r="GL280" s="43"/>
      <c r="GM280" s="43"/>
      <c r="GN280" s="43"/>
      <c r="GO280" s="43"/>
      <c r="GP280" s="43"/>
      <c r="GQ280" s="43"/>
      <c r="GR280" s="43"/>
      <c r="GS280" s="43"/>
      <c r="GT280" s="43"/>
      <c r="GU280" s="43"/>
      <c r="GV280" s="43"/>
      <c r="GW280" s="43"/>
      <c r="GX280" s="43"/>
      <c r="GY280" s="43"/>
      <c r="GZ280" s="43"/>
      <c r="HA280" s="43"/>
      <c r="HB280" s="43"/>
      <c r="HC280" s="43"/>
      <c r="HD280" s="43"/>
      <c r="HE280" s="43"/>
      <c r="HF280" s="43"/>
      <c r="HG280" s="43"/>
      <c r="HH280" s="43"/>
      <c r="HI280" s="43"/>
      <c r="HJ280" s="43"/>
      <c r="HK280" s="43"/>
      <c r="HL280" s="43"/>
      <c r="HM280" s="43"/>
      <c r="HN280" s="43"/>
      <c r="HO280" s="43"/>
      <c r="HP280" s="43"/>
      <c r="HQ280" s="43"/>
      <c r="HR280" s="43"/>
      <c r="HS280" s="43"/>
      <c r="HT280" s="43"/>
      <c r="HU280" s="43"/>
      <c r="HV280" s="43"/>
      <c r="HW280" s="43"/>
      <c r="HX280" s="43"/>
      <c r="HY280" s="43"/>
      <c r="HZ280" s="43"/>
      <c r="IA280" s="43"/>
      <c r="IB280" s="43"/>
      <c r="IC280" s="43"/>
      <c r="ID280" s="43"/>
      <c r="IE280" s="43"/>
      <c r="IF280" s="43"/>
      <c r="IG280" s="43"/>
      <c r="IH280" s="43"/>
      <c r="II280" s="43"/>
      <c r="IJ280" s="43"/>
      <c r="IK280" s="43"/>
      <c r="IL280" s="43"/>
      <c r="IM280" s="43"/>
      <c r="IN280" s="43"/>
      <c r="IO280" s="43"/>
      <c r="IP280" s="43"/>
      <c r="IQ280" s="43"/>
      <c r="IR280" s="43"/>
      <c r="IS280" s="43"/>
      <c r="IT280" s="43"/>
      <c r="IU280" s="43"/>
    </row>
  </sheetData>
  <protectedRanges>
    <protectedRange sqref="C6:G6" name="Диапазон1_1_5_1_1_1_3_2_2"/>
    <protectedRange sqref="C100:G100 C146:G146" name="Диапазон1_1_5_1_1_1_3_2_2_2"/>
    <protectedRange sqref="C147:G147" name="Диапазон1_1_5_1_1_1_3_2_2_3"/>
    <protectedRange sqref="C195:G195" name="Диапазон1_1_5_1_1_1_3_2_2_4"/>
    <protectedRange sqref="C242:G242" name="Диапазон1_1_5_1_1_1_3_2_2_5"/>
  </protectedRanges>
  <mergeCells count="206">
    <mergeCell ref="N276:P276"/>
    <mergeCell ref="Q276:R276"/>
    <mergeCell ref="N277:P277"/>
    <mergeCell ref="Q277:R277"/>
    <mergeCell ref="N278:P278"/>
    <mergeCell ref="Q278:R278"/>
    <mergeCell ref="A7:B7"/>
    <mergeCell ref="C7:J7"/>
    <mergeCell ref="C238:J238"/>
    <mergeCell ref="A238:B238"/>
    <mergeCell ref="A192:B192"/>
    <mergeCell ref="C192:J192"/>
    <mergeCell ref="A145:B145"/>
    <mergeCell ref="C145:J145"/>
    <mergeCell ref="A99:B99"/>
    <mergeCell ref="C99:J99"/>
    <mergeCell ref="A53:B53"/>
    <mergeCell ref="C53:J53"/>
    <mergeCell ref="A237:B237"/>
    <mergeCell ref="C237:J237"/>
    <mergeCell ref="A47:T47"/>
    <mergeCell ref="A52:B52"/>
    <mergeCell ref="C52:J52"/>
    <mergeCell ref="A55:O55"/>
    <mergeCell ref="T181:T182"/>
    <mergeCell ref="A182:B182"/>
    <mergeCell ref="A186:T186"/>
    <mergeCell ref="A187:T187"/>
    <mergeCell ref="A188:T188"/>
    <mergeCell ref="A189:T189"/>
    <mergeCell ref="A57:A58"/>
    <mergeCell ref="B57:B58"/>
    <mergeCell ref="C57:E57"/>
    <mergeCell ref="F57:F58"/>
    <mergeCell ref="G57:I57"/>
    <mergeCell ref="J57:J58"/>
    <mergeCell ref="A181:B181"/>
    <mergeCell ref="F181:F182"/>
    <mergeCell ref="J181:J182"/>
    <mergeCell ref="N181:N182"/>
    <mergeCell ref="L248:M248"/>
    <mergeCell ref="L249:M249"/>
    <mergeCell ref="N196:N197"/>
    <mergeCell ref="O196:R196"/>
    <mergeCell ref="F242:F243"/>
    <mergeCell ref="G242:I242"/>
    <mergeCell ref="J242:J243"/>
    <mergeCell ref="K242:K243"/>
    <mergeCell ref="S181:S182"/>
    <mergeCell ref="A240:O240"/>
    <mergeCell ref="A242:A243"/>
    <mergeCell ref="B242:B243"/>
    <mergeCell ref="C242:E242"/>
    <mergeCell ref="A191:B191"/>
    <mergeCell ref="C191:J191"/>
    <mergeCell ref="A194:O194"/>
    <mergeCell ref="A196:A197"/>
    <mergeCell ref="B196:B197"/>
    <mergeCell ref="C196:E196"/>
    <mergeCell ref="F196:F197"/>
    <mergeCell ref="G196:I196"/>
    <mergeCell ref="J196:J197"/>
    <mergeCell ref="K196:M196"/>
    <mergeCell ref="A232:T232"/>
    <mergeCell ref="A233:T233"/>
    <mergeCell ref="A234:T234"/>
    <mergeCell ref="A235:T235"/>
    <mergeCell ref="L242:M243"/>
    <mergeCell ref="L244:M244"/>
    <mergeCell ref="L245:M245"/>
    <mergeCell ref="L246:M246"/>
    <mergeCell ref="L247:M247"/>
    <mergeCell ref="S196:S197"/>
    <mergeCell ref="T196:T197"/>
    <mergeCell ref="A227:B227"/>
    <mergeCell ref="F227:F228"/>
    <mergeCell ref="J227:J228"/>
    <mergeCell ref="N227:N228"/>
    <mergeCell ref="S227:S228"/>
    <mergeCell ref="T227:T228"/>
    <mergeCell ref="A228:B228"/>
    <mergeCell ref="S103:S104"/>
    <mergeCell ref="T103:T104"/>
    <mergeCell ref="A134:B134"/>
    <mergeCell ref="F134:F135"/>
    <mergeCell ref="J134:J135"/>
    <mergeCell ref="N134:N135"/>
    <mergeCell ref="S134:S135"/>
    <mergeCell ref="T134:T135"/>
    <mergeCell ref="A135:B135"/>
    <mergeCell ref="A103:A104"/>
    <mergeCell ref="B103:B104"/>
    <mergeCell ref="C103:E103"/>
    <mergeCell ref="F103:F104"/>
    <mergeCell ref="G103:I103"/>
    <mergeCell ref="J103:J104"/>
    <mergeCell ref="K103:M103"/>
    <mergeCell ref="N103:N104"/>
    <mergeCell ref="O103:R103"/>
    <mergeCell ref="K57:M57"/>
    <mergeCell ref="N57:N58"/>
    <mergeCell ref="O57:R57"/>
    <mergeCell ref="S57:S58"/>
    <mergeCell ref="T57:T58"/>
    <mergeCell ref="A9:O9"/>
    <mergeCell ref="A11:A12"/>
    <mergeCell ref="B11:B12"/>
    <mergeCell ref="C11:E11"/>
    <mergeCell ref="F11:F12"/>
    <mergeCell ref="G11:I11"/>
    <mergeCell ref="J11:J12"/>
    <mergeCell ref="K11:M11"/>
    <mergeCell ref="N11:N12"/>
    <mergeCell ref="O11:R11"/>
    <mergeCell ref="C6:J6"/>
    <mergeCell ref="A95:T95"/>
    <mergeCell ref="A96:T96"/>
    <mergeCell ref="A1:T1"/>
    <mergeCell ref="A2:T2"/>
    <mergeCell ref="A3:T3"/>
    <mergeCell ref="A4:T4"/>
    <mergeCell ref="A5:Q5"/>
    <mergeCell ref="A6:B6"/>
    <mergeCell ref="A48:T48"/>
    <mergeCell ref="A49:T49"/>
    <mergeCell ref="A50:T50"/>
    <mergeCell ref="A43:B43"/>
    <mergeCell ref="S11:S12"/>
    <mergeCell ref="T11:T12"/>
    <mergeCell ref="A42:B42"/>
    <mergeCell ref="F42:F43"/>
    <mergeCell ref="J42:J43"/>
    <mergeCell ref="N42:N43"/>
    <mergeCell ref="S42:S43"/>
    <mergeCell ref="T42:T43"/>
    <mergeCell ref="A88:B88"/>
    <mergeCell ref="F88:F89"/>
    <mergeCell ref="J88:J89"/>
    <mergeCell ref="N88:N89"/>
    <mergeCell ref="S88:S89"/>
    <mergeCell ref="T88:T89"/>
    <mergeCell ref="A89:B89"/>
    <mergeCell ref="A93:T93"/>
    <mergeCell ref="A94:T94"/>
    <mergeCell ref="A98:B98"/>
    <mergeCell ref="C98:J98"/>
    <mergeCell ref="A101:O101"/>
    <mergeCell ref="A142:T142"/>
    <mergeCell ref="A139:T139"/>
    <mergeCell ref="A140:T140"/>
    <mergeCell ref="A141:T141"/>
    <mergeCell ref="A144:B144"/>
    <mergeCell ref="C144:J144"/>
    <mergeCell ref="A147:O147"/>
    <mergeCell ref="A150:A151"/>
    <mergeCell ref="B150:B151"/>
    <mergeCell ref="C150:E150"/>
    <mergeCell ref="F150:F151"/>
    <mergeCell ref="G150:I150"/>
    <mergeCell ref="J150:J151"/>
    <mergeCell ref="K150:M150"/>
    <mergeCell ref="N150:N151"/>
    <mergeCell ref="O150:R150"/>
    <mergeCell ref="S150:S151"/>
    <mergeCell ref="T150:T151"/>
    <mergeCell ref="L254:M254"/>
    <mergeCell ref="L255:M255"/>
    <mergeCell ref="L256:M256"/>
    <mergeCell ref="L257:M257"/>
    <mergeCell ref="L258:M258"/>
    <mergeCell ref="L259:M259"/>
    <mergeCell ref="L250:M250"/>
    <mergeCell ref="L251:M251"/>
    <mergeCell ref="L252:M252"/>
    <mergeCell ref="L253:M253"/>
    <mergeCell ref="L266:M266"/>
    <mergeCell ref="L267:M267"/>
    <mergeCell ref="L268:M268"/>
    <mergeCell ref="L269:M269"/>
    <mergeCell ref="L270:M270"/>
    <mergeCell ref="L271:M271"/>
    <mergeCell ref="L260:M260"/>
    <mergeCell ref="L261:M261"/>
    <mergeCell ref="L262:M262"/>
    <mergeCell ref="L263:M263"/>
    <mergeCell ref="L264:M264"/>
    <mergeCell ref="L265:M265"/>
    <mergeCell ref="B277:B278"/>
    <mergeCell ref="C277:D277"/>
    <mergeCell ref="E277:F277"/>
    <mergeCell ref="G277:H277"/>
    <mergeCell ref="L272:M272"/>
    <mergeCell ref="A273:B273"/>
    <mergeCell ref="F273:F274"/>
    <mergeCell ref="J273:J274"/>
    <mergeCell ref="K273:K274"/>
    <mergeCell ref="L273:M274"/>
    <mergeCell ref="A274:B274"/>
    <mergeCell ref="C276:D276"/>
    <mergeCell ref="E276:F276"/>
    <mergeCell ref="G276:H276"/>
    <mergeCell ref="I276:J276"/>
    <mergeCell ref="I277:J278"/>
    <mergeCell ref="C278:D278"/>
    <mergeCell ref="E278:F278"/>
    <mergeCell ref="G278:H278"/>
  </mergeCells>
  <pageMargins left="0.7" right="0.7" top="0.75" bottom="0.75" header="0.3" footer="0.3"/>
  <pageSetup paperSize="9" scale="52" orientation="landscape" r:id="rId1"/>
  <rowBreaks count="6" manualBreakCount="6">
    <brk id="46" max="20" man="1"/>
    <brk id="92" max="20" man="1"/>
    <brk id="138" max="20" man="1"/>
    <brk id="185" max="20" man="1"/>
    <brk id="231" max="20" man="1"/>
    <brk id="279" max="20" man="1"/>
  </rowBreaks>
  <colBreaks count="1" manualBreakCount="1">
    <brk id="21" max="26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0"/>
  <sheetViews>
    <sheetView view="pageBreakPreview" topLeftCell="A226" zoomScale="60" zoomScaleNormal="75" workbookViewId="0">
      <selection activeCell="L236" sqref="L236"/>
    </sheetView>
  </sheetViews>
  <sheetFormatPr defaultRowHeight="18.75" customHeight="1" x14ac:dyDescent="0.2"/>
  <cols>
    <col min="1" max="1" width="6.140625" style="59" customWidth="1"/>
    <col min="2" max="2" width="28.28515625" customWidth="1"/>
    <col min="3" max="3" width="9.28515625" style="59" bestFit="1" customWidth="1"/>
    <col min="4" max="4" width="9.140625" style="59" customWidth="1"/>
    <col min="5" max="5" width="9.28515625" style="59" bestFit="1" customWidth="1"/>
    <col min="6" max="6" width="12.7109375" style="59" customWidth="1"/>
    <col min="7" max="7" width="10.5703125" style="59" customWidth="1"/>
    <col min="8" max="8" width="10" style="59" customWidth="1"/>
    <col min="9" max="9" width="9.140625" style="59" customWidth="1"/>
    <col min="10" max="10" width="12.7109375" style="59" customWidth="1"/>
    <col min="11" max="11" width="10.5703125" style="59" customWidth="1"/>
    <col min="12" max="12" width="8.7109375" style="59" customWidth="1"/>
    <col min="13" max="13" width="8.42578125" style="59" customWidth="1"/>
    <col min="14" max="14" width="13.140625" style="59" customWidth="1"/>
    <col min="15" max="16" width="9.28515625" style="59" customWidth="1"/>
    <col min="17" max="17" width="11.42578125" style="59" customWidth="1"/>
    <col min="18" max="18" width="0.140625" style="59" customWidth="1"/>
    <col min="19" max="19" width="10.28515625" style="59" customWidth="1"/>
    <col min="20" max="20" width="11" customWidth="1"/>
    <col min="21" max="21" width="7" customWidth="1"/>
    <col min="22" max="22" width="6.28515625" customWidth="1"/>
    <col min="23" max="23" width="6" customWidth="1"/>
    <col min="24" max="24" width="9.28515625" bestFit="1" customWidth="1"/>
  </cols>
  <sheetData>
    <row r="1" spans="1:20" ht="18.75" customHeight="1" x14ac:dyDescent="0.3">
      <c r="A1" s="234" t="s">
        <v>25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18.75" customHeight="1" x14ac:dyDescent="0.2">
      <c r="A2" s="235" t="s">
        <v>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</row>
    <row r="3" spans="1:20" ht="18.75" customHeight="1" x14ac:dyDescent="0.2">
      <c r="A3" s="235" t="s">
        <v>53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8.75" customHeight="1" x14ac:dyDescent="0.3">
      <c r="A4" s="234" t="s">
        <v>49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</row>
    <row r="5" spans="1:20" ht="18.75" customHeight="1" x14ac:dyDescent="0.25">
      <c r="A5" s="252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</row>
    <row r="6" spans="1:20" s="89" customFormat="1" ht="18.75" customHeight="1" thickBot="1" x14ac:dyDescent="0.35">
      <c r="A6" s="236" t="s">
        <v>69</v>
      </c>
      <c r="B6" s="236"/>
      <c r="C6" s="237" t="s">
        <v>96</v>
      </c>
      <c r="D6" s="238"/>
      <c r="E6" s="238"/>
      <c r="F6" s="238"/>
      <c r="G6" s="238"/>
      <c r="H6" s="238"/>
      <c r="I6" s="238"/>
      <c r="J6" s="239"/>
      <c r="K6" s="95"/>
      <c r="L6" s="95"/>
      <c r="M6" s="95"/>
      <c r="N6" s="95"/>
      <c r="O6" s="95"/>
    </row>
    <row r="7" spans="1:20" s="89" customFormat="1" ht="18.75" customHeight="1" thickBot="1" x14ac:dyDescent="0.35">
      <c r="A7" s="236" t="s">
        <v>75</v>
      </c>
      <c r="B7" s="284"/>
      <c r="C7" s="285" t="s">
        <v>90</v>
      </c>
      <c r="D7" s="286"/>
      <c r="E7" s="286"/>
      <c r="F7" s="286"/>
      <c r="G7" s="286"/>
      <c r="H7" s="286"/>
      <c r="I7" s="286"/>
      <c r="J7" s="287"/>
      <c r="K7" s="160"/>
      <c r="L7" s="160"/>
      <c r="M7" s="160"/>
      <c r="N7" s="160"/>
      <c r="O7" s="160"/>
      <c r="P7" s="91"/>
      <c r="Q7" s="92"/>
      <c r="R7" s="93"/>
      <c r="S7" s="93"/>
    </row>
    <row r="8" spans="1:20" s="89" customFormat="1" ht="18.75" customHeight="1" x14ac:dyDescent="0.3">
      <c r="A8" s="90" t="s">
        <v>9</v>
      </c>
      <c r="B8" s="96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4"/>
      <c r="Q8" s="92"/>
      <c r="R8" s="93"/>
      <c r="S8" s="93"/>
    </row>
    <row r="9" spans="1:20" ht="18.75" customHeight="1" x14ac:dyDescent="0.2">
      <c r="A9" s="192" t="s">
        <v>50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99"/>
      <c r="Q9" s="2"/>
      <c r="R9" s="2"/>
      <c r="S9" s="2"/>
    </row>
    <row r="10" spans="1:20" ht="18.75" customHeight="1" thickBot="1" x14ac:dyDescent="0.25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/>
      <c r="R10"/>
      <c r="S10"/>
    </row>
    <row r="11" spans="1:20" ht="31.5" customHeight="1" x14ac:dyDescent="0.2">
      <c r="A11" s="240"/>
      <c r="B11" s="242" t="s">
        <v>1</v>
      </c>
      <c r="C11" s="264" t="s">
        <v>31</v>
      </c>
      <c r="D11" s="255"/>
      <c r="E11" s="256"/>
      <c r="F11" s="247" t="s">
        <v>29</v>
      </c>
      <c r="G11" s="254" t="s">
        <v>32</v>
      </c>
      <c r="H11" s="255"/>
      <c r="I11" s="256"/>
      <c r="J11" s="247" t="s">
        <v>29</v>
      </c>
      <c r="K11" s="254" t="s">
        <v>33</v>
      </c>
      <c r="L11" s="255"/>
      <c r="M11" s="256"/>
      <c r="N11" s="247" t="s">
        <v>29</v>
      </c>
      <c r="O11" s="254" t="s">
        <v>34</v>
      </c>
      <c r="P11" s="255"/>
      <c r="Q11" s="255"/>
      <c r="R11" s="256"/>
      <c r="S11" s="247" t="s">
        <v>29</v>
      </c>
      <c r="T11" s="247" t="s">
        <v>10</v>
      </c>
    </row>
    <row r="12" spans="1:20" ht="18.75" customHeight="1" thickBot="1" x14ac:dyDescent="0.25">
      <c r="A12" s="241"/>
      <c r="B12" s="243"/>
      <c r="C12" s="34" t="s">
        <v>2</v>
      </c>
      <c r="D12" s="34" t="s">
        <v>3</v>
      </c>
      <c r="E12" s="35" t="s">
        <v>4</v>
      </c>
      <c r="F12" s="248"/>
      <c r="G12" s="34" t="s">
        <v>2</v>
      </c>
      <c r="H12" s="34" t="s">
        <v>3</v>
      </c>
      <c r="I12" s="35" t="s">
        <v>4</v>
      </c>
      <c r="J12" s="248"/>
      <c r="K12" s="34" t="s">
        <v>2</v>
      </c>
      <c r="L12" s="34" t="s">
        <v>3</v>
      </c>
      <c r="M12" s="35" t="s">
        <v>4</v>
      </c>
      <c r="N12" s="248"/>
      <c r="O12" s="119" t="s">
        <v>2</v>
      </c>
      <c r="P12" s="125" t="s">
        <v>3</v>
      </c>
      <c r="Q12" s="118" t="s">
        <v>4</v>
      </c>
      <c r="R12" s="36" t="s">
        <v>4</v>
      </c>
      <c r="S12" s="248"/>
      <c r="T12" s="248"/>
    </row>
    <row r="13" spans="1:20" ht="18.75" customHeight="1" x14ac:dyDescent="0.2">
      <c r="A13" s="21">
        <v>1</v>
      </c>
      <c r="B13" s="101" t="s">
        <v>1</v>
      </c>
      <c r="C13" s="22">
        <v>3</v>
      </c>
      <c r="D13" s="22"/>
      <c r="E13" s="23"/>
      <c r="F13" s="24">
        <f>AVERAGE(C13:E13)</f>
        <v>3</v>
      </c>
      <c r="G13" s="22"/>
      <c r="H13" s="22">
        <v>2</v>
      </c>
      <c r="I13" s="23"/>
      <c r="J13" s="24">
        <f>AVERAGE(G13:I13)</f>
        <v>2</v>
      </c>
      <c r="K13" s="22">
        <v>3</v>
      </c>
      <c r="L13" s="22"/>
      <c r="M13" s="23"/>
      <c r="N13" s="24">
        <f>AVERAGE(K13:M13)</f>
        <v>3</v>
      </c>
      <c r="O13" s="112">
        <v>3</v>
      </c>
      <c r="P13" s="98"/>
      <c r="Q13" s="108"/>
      <c r="R13" s="25"/>
      <c r="S13" s="24">
        <f>AVERAGE(O13:Q13)</f>
        <v>3</v>
      </c>
      <c r="T13" s="26" t="str">
        <f>IF(SUM(C13:E13,G13:I13,K13:M13,O13:Q13)&gt;0,"+","-")</f>
        <v>+</v>
      </c>
    </row>
    <row r="14" spans="1:20" ht="18.75" customHeight="1" x14ac:dyDescent="0.2">
      <c r="A14" s="21">
        <v>2</v>
      </c>
      <c r="B14" s="101" t="s">
        <v>1</v>
      </c>
      <c r="C14" s="22"/>
      <c r="D14" s="22">
        <v>2</v>
      </c>
      <c r="E14" s="23"/>
      <c r="F14" s="24">
        <f t="shared" ref="F14:F41" si="0">AVERAGE(C14:E14)</f>
        <v>2</v>
      </c>
      <c r="G14" s="22"/>
      <c r="H14" s="22">
        <v>2</v>
      </c>
      <c r="I14" s="23"/>
      <c r="J14" s="24">
        <f t="shared" ref="J14:J41" si="1">AVERAGE(G14:I14)</f>
        <v>2</v>
      </c>
      <c r="K14" s="22">
        <v>3</v>
      </c>
      <c r="L14" s="22"/>
      <c r="M14" s="23"/>
      <c r="N14" s="24">
        <f t="shared" ref="N14:N41" si="2">AVERAGE(K14:M14)</f>
        <v>3</v>
      </c>
      <c r="O14" s="112">
        <v>3</v>
      </c>
      <c r="P14" s="98"/>
      <c r="Q14" s="108"/>
      <c r="R14" s="25"/>
      <c r="S14" s="24">
        <f t="shared" ref="S14:S41" si="3">AVERAGE(O14:Q14)</f>
        <v>3</v>
      </c>
      <c r="T14" s="26" t="str">
        <f t="shared" ref="T14:T41" si="4">IF(SUM(C14:E14,G14:I14,K14:M14,O14:Q14)&gt;0,"+","-")</f>
        <v>+</v>
      </c>
    </row>
    <row r="15" spans="1:20" ht="18.75" customHeight="1" x14ac:dyDescent="0.2">
      <c r="A15" s="21">
        <v>3</v>
      </c>
      <c r="B15" s="101" t="s">
        <v>1</v>
      </c>
      <c r="C15" s="22"/>
      <c r="D15" s="22">
        <v>2</v>
      </c>
      <c r="E15" s="23"/>
      <c r="F15" s="24">
        <f t="shared" si="0"/>
        <v>2</v>
      </c>
      <c r="G15" s="22"/>
      <c r="H15" s="22">
        <v>2</v>
      </c>
      <c r="I15" s="23"/>
      <c r="J15" s="24">
        <f t="shared" si="1"/>
        <v>2</v>
      </c>
      <c r="K15" s="22">
        <v>3</v>
      </c>
      <c r="L15" s="22"/>
      <c r="M15" s="23"/>
      <c r="N15" s="24">
        <f t="shared" si="2"/>
        <v>3</v>
      </c>
      <c r="O15" s="112">
        <v>3</v>
      </c>
      <c r="P15" s="98"/>
      <c r="Q15" s="108"/>
      <c r="R15" s="25"/>
      <c r="S15" s="24">
        <f t="shared" si="3"/>
        <v>3</v>
      </c>
      <c r="T15" s="26" t="str">
        <f t="shared" si="4"/>
        <v>+</v>
      </c>
    </row>
    <row r="16" spans="1:20" ht="18.75" customHeight="1" x14ac:dyDescent="0.2">
      <c r="A16" s="21">
        <v>4</v>
      </c>
      <c r="B16" s="101" t="s">
        <v>1</v>
      </c>
      <c r="C16" s="22"/>
      <c r="D16" s="22">
        <v>2</v>
      </c>
      <c r="E16" s="23"/>
      <c r="F16" s="24">
        <f t="shared" si="0"/>
        <v>2</v>
      </c>
      <c r="G16" s="22"/>
      <c r="H16" s="22">
        <v>2</v>
      </c>
      <c r="I16" s="23"/>
      <c r="J16" s="24">
        <f t="shared" si="1"/>
        <v>2</v>
      </c>
      <c r="K16" s="22">
        <v>3</v>
      </c>
      <c r="L16" s="22"/>
      <c r="M16" s="23"/>
      <c r="N16" s="24">
        <f t="shared" si="2"/>
        <v>3</v>
      </c>
      <c r="O16" s="112">
        <v>3</v>
      </c>
      <c r="P16" s="98"/>
      <c r="Q16" s="108"/>
      <c r="R16" s="25"/>
      <c r="S16" s="24">
        <f t="shared" si="3"/>
        <v>3</v>
      </c>
      <c r="T16" s="26" t="str">
        <f t="shared" si="4"/>
        <v>+</v>
      </c>
    </row>
    <row r="17" spans="1:20" ht="18.75" customHeight="1" x14ac:dyDescent="0.2">
      <c r="A17" s="21">
        <v>5</v>
      </c>
      <c r="B17" s="101" t="s">
        <v>1</v>
      </c>
      <c r="C17" s="22"/>
      <c r="D17" s="22">
        <v>2</v>
      </c>
      <c r="E17" s="23"/>
      <c r="F17" s="24">
        <f t="shared" si="0"/>
        <v>2</v>
      </c>
      <c r="G17" s="22"/>
      <c r="H17" s="22">
        <v>2</v>
      </c>
      <c r="I17" s="23"/>
      <c r="J17" s="24">
        <f t="shared" si="1"/>
        <v>2</v>
      </c>
      <c r="K17" s="22">
        <v>3</v>
      </c>
      <c r="L17" s="22"/>
      <c r="M17" s="23"/>
      <c r="N17" s="24">
        <f t="shared" si="2"/>
        <v>3</v>
      </c>
      <c r="O17" s="112">
        <v>3</v>
      </c>
      <c r="P17" s="98"/>
      <c r="Q17" s="108"/>
      <c r="R17" s="25"/>
      <c r="S17" s="24">
        <f t="shared" si="3"/>
        <v>3</v>
      </c>
      <c r="T17" s="26" t="str">
        <f t="shared" si="4"/>
        <v>+</v>
      </c>
    </row>
    <row r="18" spans="1:20" ht="18.75" customHeight="1" x14ac:dyDescent="0.2">
      <c r="A18" s="21">
        <v>6</v>
      </c>
      <c r="B18" s="101" t="s">
        <v>1</v>
      </c>
      <c r="C18" s="22"/>
      <c r="D18" s="22">
        <v>2</v>
      </c>
      <c r="E18" s="23"/>
      <c r="F18" s="24">
        <f t="shared" si="0"/>
        <v>2</v>
      </c>
      <c r="G18" s="22">
        <v>3</v>
      </c>
      <c r="H18" s="22"/>
      <c r="I18" s="23"/>
      <c r="J18" s="24">
        <f t="shared" si="1"/>
        <v>3</v>
      </c>
      <c r="K18" s="22">
        <v>3</v>
      </c>
      <c r="L18" s="22"/>
      <c r="M18" s="23"/>
      <c r="N18" s="24">
        <f t="shared" si="2"/>
        <v>3</v>
      </c>
      <c r="O18" s="112">
        <v>3</v>
      </c>
      <c r="P18" s="98"/>
      <c r="Q18" s="108"/>
      <c r="R18" s="25"/>
      <c r="S18" s="24">
        <f t="shared" si="3"/>
        <v>3</v>
      </c>
      <c r="T18" s="26" t="str">
        <f t="shared" si="4"/>
        <v>+</v>
      </c>
    </row>
    <row r="19" spans="1:20" ht="18.75" customHeight="1" x14ac:dyDescent="0.2">
      <c r="A19" s="21">
        <v>7</v>
      </c>
      <c r="B19" s="101" t="s">
        <v>1</v>
      </c>
      <c r="C19" s="22"/>
      <c r="D19" s="22">
        <v>2</v>
      </c>
      <c r="E19" s="23"/>
      <c r="F19" s="24">
        <f t="shared" si="0"/>
        <v>2</v>
      </c>
      <c r="G19" s="22">
        <v>3</v>
      </c>
      <c r="H19" s="22"/>
      <c r="I19" s="23"/>
      <c r="J19" s="24">
        <f t="shared" si="1"/>
        <v>3</v>
      </c>
      <c r="K19" s="22">
        <v>3</v>
      </c>
      <c r="L19" s="22"/>
      <c r="M19" s="23"/>
      <c r="N19" s="24">
        <f t="shared" si="2"/>
        <v>3</v>
      </c>
      <c r="O19" s="112">
        <v>3</v>
      </c>
      <c r="P19" s="98"/>
      <c r="Q19" s="108"/>
      <c r="R19" s="25"/>
      <c r="S19" s="24">
        <f t="shared" si="3"/>
        <v>3</v>
      </c>
      <c r="T19" s="26" t="str">
        <f t="shared" si="4"/>
        <v>+</v>
      </c>
    </row>
    <row r="20" spans="1:20" ht="18.75" customHeight="1" x14ac:dyDescent="0.2">
      <c r="A20" s="21">
        <v>8</v>
      </c>
      <c r="B20" s="101" t="s">
        <v>1</v>
      </c>
      <c r="C20" s="22"/>
      <c r="D20" s="22">
        <v>2</v>
      </c>
      <c r="E20" s="23"/>
      <c r="F20" s="24">
        <f t="shared" si="0"/>
        <v>2</v>
      </c>
      <c r="G20" s="22">
        <v>3</v>
      </c>
      <c r="H20" s="22"/>
      <c r="I20" s="23"/>
      <c r="J20" s="24">
        <f t="shared" si="1"/>
        <v>3</v>
      </c>
      <c r="K20" s="22">
        <v>3</v>
      </c>
      <c r="L20" s="22"/>
      <c r="M20" s="23"/>
      <c r="N20" s="24">
        <f t="shared" si="2"/>
        <v>3</v>
      </c>
      <c r="O20" s="112"/>
      <c r="P20" s="98">
        <v>2</v>
      </c>
      <c r="Q20" s="108"/>
      <c r="R20" s="25"/>
      <c r="S20" s="24">
        <f t="shared" si="3"/>
        <v>2</v>
      </c>
      <c r="T20" s="26" t="str">
        <f t="shared" si="4"/>
        <v>+</v>
      </c>
    </row>
    <row r="21" spans="1:20" ht="18.75" customHeight="1" x14ac:dyDescent="0.2">
      <c r="A21" s="21">
        <v>9</v>
      </c>
      <c r="B21" s="101" t="s">
        <v>1</v>
      </c>
      <c r="C21" s="22"/>
      <c r="D21" s="22">
        <v>2</v>
      </c>
      <c r="E21" s="23"/>
      <c r="F21" s="24">
        <f t="shared" si="0"/>
        <v>2</v>
      </c>
      <c r="G21" s="22">
        <v>3</v>
      </c>
      <c r="H21" s="22"/>
      <c r="I21" s="23"/>
      <c r="J21" s="24">
        <f t="shared" si="1"/>
        <v>3</v>
      </c>
      <c r="K21" s="22">
        <v>3</v>
      </c>
      <c r="L21" s="22"/>
      <c r="M21" s="23"/>
      <c r="N21" s="24">
        <f t="shared" si="2"/>
        <v>3</v>
      </c>
      <c r="O21" s="112"/>
      <c r="P21" s="98">
        <v>2</v>
      </c>
      <c r="Q21" s="108"/>
      <c r="R21" s="25"/>
      <c r="S21" s="24">
        <f t="shared" si="3"/>
        <v>2</v>
      </c>
      <c r="T21" s="26" t="str">
        <f t="shared" si="4"/>
        <v>+</v>
      </c>
    </row>
    <row r="22" spans="1:20" ht="18.75" customHeight="1" x14ac:dyDescent="0.2">
      <c r="A22" s="21">
        <v>10</v>
      </c>
      <c r="B22" s="101" t="s">
        <v>1</v>
      </c>
      <c r="C22" s="22"/>
      <c r="D22" s="22">
        <v>2</v>
      </c>
      <c r="E22" s="23"/>
      <c r="F22" s="24">
        <f t="shared" si="0"/>
        <v>2</v>
      </c>
      <c r="G22" s="22">
        <v>3</v>
      </c>
      <c r="H22" s="22"/>
      <c r="I22" s="23"/>
      <c r="J22" s="24">
        <f t="shared" si="1"/>
        <v>3</v>
      </c>
      <c r="K22" s="22">
        <v>3</v>
      </c>
      <c r="L22" s="22"/>
      <c r="M22" s="23"/>
      <c r="N22" s="24">
        <f t="shared" si="2"/>
        <v>3</v>
      </c>
      <c r="O22" s="112"/>
      <c r="P22" s="98">
        <v>2</v>
      </c>
      <c r="Q22" s="108"/>
      <c r="R22" s="25"/>
      <c r="S22" s="24">
        <f t="shared" si="3"/>
        <v>2</v>
      </c>
      <c r="T22" s="26" t="str">
        <f t="shared" si="4"/>
        <v>+</v>
      </c>
    </row>
    <row r="23" spans="1:20" ht="18.75" customHeight="1" x14ac:dyDescent="0.2">
      <c r="A23" s="21">
        <v>11</v>
      </c>
      <c r="B23" s="101" t="s">
        <v>1</v>
      </c>
      <c r="C23" s="22"/>
      <c r="D23" s="22">
        <v>2</v>
      </c>
      <c r="E23" s="23"/>
      <c r="F23" s="24">
        <f t="shared" si="0"/>
        <v>2</v>
      </c>
      <c r="G23" s="22">
        <v>3</v>
      </c>
      <c r="H23" s="22"/>
      <c r="I23" s="23"/>
      <c r="J23" s="24">
        <f t="shared" si="1"/>
        <v>3</v>
      </c>
      <c r="K23" s="22">
        <v>3</v>
      </c>
      <c r="L23" s="22"/>
      <c r="M23" s="23"/>
      <c r="N23" s="24">
        <f t="shared" si="2"/>
        <v>3</v>
      </c>
      <c r="O23" s="112"/>
      <c r="P23" s="98">
        <v>2</v>
      </c>
      <c r="Q23" s="108"/>
      <c r="R23" s="25"/>
      <c r="S23" s="24">
        <f t="shared" si="3"/>
        <v>2</v>
      </c>
      <c r="T23" s="26" t="str">
        <f t="shared" si="4"/>
        <v>+</v>
      </c>
    </row>
    <row r="24" spans="1:20" ht="18.75" customHeight="1" x14ac:dyDescent="0.2">
      <c r="A24" s="21">
        <v>12</v>
      </c>
      <c r="B24" s="101" t="s">
        <v>1</v>
      </c>
      <c r="C24" s="22"/>
      <c r="D24" s="22">
        <v>2</v>
      </c>
      <c r="E24" s="23"/>
      <c r="F24" s="24">
        <f t="shared" si="0"/>
        <v>2</v>
      </c>
      <c r="G24" s="22">
        <v>3</v>
      </c>
      <c r="H24" s="22"/>
      <c r="I24" s="23"/>
      <c r="J24" s="24">
        <f t="shared" si="1"/>
        <v>3</v>
      </c>
      <c r="K24" s="22">
        <v>3</v>
      </c>
      <c r="L24" s="22"/>
      <c r="M24" s="23"/>
      <c r="N24" s="24">
        <f t="shared" si="2"/>
        <v>3</v>
      </c>
      <c r="O24" s="112"/>
      <c r="P24" s="98">
        <v>2</v>
      </c>
      <c r="Q24" s="108"/>
      <c r="R24" s="25"/>
      <c r="S24" s="24">
        <f t="shared" si="3"/>
        <v>2</v>
      </c>
      <c r="T24" s="26" t="str">
        <f t="shared" si="4"/>
        <v>+</v>
      </c>
    </row>
    <row r="25" spans="1:20" ht="18.75" customHeight="1" x14ac:dyDescent="0.2">
      <c r="A25" s="21">
        <v>13</v>
      </c>
      <c r="B25" s="101" t="s">
        <v>1</v>
      </c>
      <c r="C25" s="22"/>
      <c r="D25" s="22">
        <v>2</v>
      </c>
      <c r="E25" s="23"/>
      <c r="F25" s="24">
        <f t="shared" si="0"/>
        <v>2</v>
      </c>
      <c r="G25" s="22">
        <v>3</v>
      </c>
      <c r="H25" s="22"/>
      <c r="I25" s="23"/>
      <c r="J25" s="24">
        <f t="shared" si="1"/>
        <v>3</v>
      </c>
      <c r="K25" s="22">
        <v>3</v>
      </c>
      <c r="L25" s="22"/>
      <c r="M25" s="23"/>
      <c r="N25" s="24">
        <f t="shared" si="2"/>
        <v>3</v>
      </c>
      <c r="O25" s="112"/>
      <c r="P25" s="98">
        <v>2</v>
      </c>
      <c r="Q25" s="108"/>
      <c r="R25" s="25"/>
      <c r="S25" s="24">
        <f t="shared" si="3"/>
        <v>2</v>
      </c>
      <c r="T25" s="26" t="str">
        <f t="shared" si="4"/>
        <v>+</v>
      </c>
    </row>
    <row r="26" spans="1:20" ht="18.75" customHeight="1" x14ac:dyDescent="0.2">
      <c r="A26" s="21">
        <v>14</v>
      </c>
      <c r="B26" s="101" t="s">
        <v>1</v>
      </c>
      <c r="C26" s="22"/>
      <c r="D26" s="22">
        <v>2</v>
      </c>
      <c r="E26" s="23"/>
      <c r="F26" s="24">
        <f t="shared" si="0"/>
        <v>2</v>
      </c>
      <c r="G26" s="22">
        <v>3</v>
      </c>
      <c r="H26" s="22"/>
      <c r="I26" s="23"/>
      <c r="J26" s="24">
        <f t="shared" si="1"/>
        <v>3</v>
      </c>
      <c r="K26" s="22"/>
      <c r="L26" s="22">
        <v>2</v>
      </c>
      <c r="M26" s="23"/>
      <c r="N26" s="24">
        <f t="shared" si="2"/>
        <v>2</v>
      </c>
      <c r="O26" s="112"/>
      <c r="P26" s="98">
        <v>2</v>
      </c>
      <c r="Q26" s="108"/>
      <c r="R26" s="25"/>
      <c r="S26" s="24">
        <f t="shared" si="3"/>
        <v>2</v>
      </c>
      <c r="T26" s="26" t="str">
        <f t="shared" si="4"/>
        <v>+</v>
      </c>
    </row>
    <row r="27" spans="1:20" ht="18.75" customHeight="1" x14ac:dyDescent="0.2">
      <c r="A27" s="21">
        <v>15</v>
      </c>
      <c r="B27" s="101" t="s">
        <v>1</v>
      </c>
      <c r="C27" s="22"/>
      <c r="D27" s="22">
        <v>2</v>
      </c>
      <c r="E27" s="23"/>
      <c r="F27" s="24">
        <f t="shared" si="0"/>
        <v>2</v>
      </c>
      <c r="G27" s="22">
        <v>3</v>
      </c>
      <c r="H27" s="22"/>
      <c r="I27" s="23"/>
      <c r="J27" s="24">
        <f t="shared" si="1"/>
        <v>3</v>
      </c>
      <c r="K27" s="22"/>
      <c r="L27" s="22">
        <v>2</v>
      </c>
      <c r="M27" s="23"/>
      <c r="N27" s="24">
        <f t="shared" si="2"/>
        <v>2</v>
      </c>
      <c r="O27" s="112"/>
      <c r="P27" s="98">
        <v>2</v>
      </c>
      <c r="Q27" s="108"/>
      <c r="R27" s="25"/>
      <c r="S27" s="24">
        <f t="shared" si="3"/>
        <v>2</v>
      </c>
      <c r="T27" s="26" t="str">
        <f t="shared" si="4"/>
        <v>+</v>
      </c>
    </row>
    <row r="28" spans="1:20" ht="18.75" customHeight="1" x14ac:dyDescent="0.2">
      <c r="A28" s="21">
        <v>16</v>
      </c>
      <c r="B28" s="101" t="s">
        <v>1</v>
      </c>
      <c r="C28" s="22"/>
      <c r="D28" s="22">
        <v>2</v>
      </c>
      <c r="E28" s="23"/>
      <c r="F28" s="24">
        <f t="shared" si="0"/>
        <v>2</v>
      </c>
      <c r="G28" s="22">
        <v>3</v>
      </c>
      <c r="H28" s="22"/>
      <c r="I28" s="23"/>
      <c r="J28" s="24">
        <f t="shared" si="1"/>
        <v>3</v>
      </c>
      <c r="K28" s="22"/>
      <c r="L28" s="22">
        <v>2</v>
      </c>
      <c r="M28" s="23"/>
      <c r="N28" s="24">
        <f t="shared" si="2"/>
        <v>2</v>
      </c>
      <c r="O28" s="112"/>
      <c r="P28" s="98">
        <v>2</v>
      </c>
      <c r="Q28" s="108"/>
      <c r="R28" s="25"/>
      <c r="S28" s="24">
        <f t="shared" si="3"/>
        <v>2</v>
      </c>
      <c r="T28" s="26" t="str">
        <f t="shared" si="4"/>
        <v>+</v>
      </c>
    </row>
    <row r="29" spans="1:20" ht="18.75" customHeight="1" x14ac:dyDescent="0.2">
      <c r="A29" s="21">
        <v>17</v>
      </c>
      <c r="B29" s="101" t="s">
        <v>1</v>
      </c>
      <c r="C29" s="22"/>
      <c r="D29" s="22">
        <v>2</v>
      </c>
      <c r="E29" s="23"/>
      <c r="F29" s="24">
        <f t="shared" si="0"/>
        <v>2</v>
      </c>
      <c r="G29" s="22">
        <v>3</v>
      </c>
      <c r="H29" s="22"/>
      <c r="I29" s="23"/>
      <c r="J29" s="24">
        <f t="shared" si="1"/>
        <v>3</v>
      </c>
      <c r="K29" s="22"/>
      <c r="L29" s="22">
        <v>2</v>
      </c>
      <c r="M29" s="23"/>
      <c r="N29" s="24">
        <f t="shared" si="2"/>
        <v>2</v>
      </c>
      <c r="O29" s="112"/>
      <c r="P29" s="98">
        <v>2</v>
      </c>
      <c r="Q29" s="108"/>
      <c r="R29" s="25"/>
      <c r="S29" s="24">
        <f t="shared" si="3"/>
        <v>2</v>
      </c>
      <c r="T29" s="26" t="str">
        <f t="shared" si="4"/>
        <v>+</v>
      </c>
    </row>
    <row r="30" spans="1:20" ht="18.75" customHeight="1" x14ac:dyDescent="0.2">
      <c r="A30" s="21">
        <v>18</v>
      </c>
      <c r="B30" s="101" t="s">
        <v>1</v>
      </c>
      <c r="C30" s="22"/>
      <c r="D30" s="22">
        <v>2</v>
      </c>
      <c r="E30" s="23"/>
      <c r="F30" s="24">
        <f t="shared" si="0"/>
        <v>2</v>
      </c>
      <c r="G30" s="22">
        <v>3</v>
      </c>
      <c r="H30" s="22"/>
      <c r="I30" s="23"/>
      <c r="J30" s="24">
        <f t="shared" si="1"/>
        <v>3</v>
      </c>
      <c r="K30" s="22"/>
      <c r="L30" s="22">
        <v>2</v>
      </c>
      <c r="M30" s="23"/>
      <c r="N30" s="24">
        <f t="shared" si="2"/>
        <v>2</v>
      </c>
      <c r="O30" s="112"/>
      <c r="P30" s="98">
        <v>2</v>
      </c>
      <c r="Q30" s="108"/>
      <c r="R30" s="25"/>
      <c r="S30" s="24">
        <f t="shared" si="3"/>
        <v>2</v>
      </c>
      <c r="T30" s="26" t="str">
        <f t="shared" si="4"/>
        <v>+</v>
      </c>
    </row>
    <row r="31" spans="1:20" ht="18.75" customHeight="1" x14ac:dyDescent="0.2">
      <c r="A31" s="21">
        <v>19</v>
      </c>
      <c r="B31" s="101" t="s">
        <v>1</v>
      </c>
      <c r="C31" s="22"/>
      <c r="D31" s="22">
        <v>2</v>
      </c>
      <c r="E31" s="23"/>
      <c r="F31" s="24">
        <f t="shared" si="0"/>
        <v>2</v>
      </c>
      <c r="G31" s="22">
        <v>3</v>
      </c>
      <c r="H31" s="22"/>
      <c r="I31" s="23"/>
      <c r="J31" s="24">
        <f t="shared" si="1"/>
        <v>3</v>
      </c>
      <c r="K31" s="22"/>
      <c r="L31" s="22">
        <v>2</v>
      </c>
      <c r="M31" s="23"/>
      <c r="N31" s="24">
        <f t="shared" si="2"/>
        <v>2</v>
      </c>
      <c r="O31" s="112"/>
      <c r="P31" s="98">
        <v>2</v>
      </c>
      <c r="Q31" s="108"/>
      <c r="R31" s="25"/>
      <c r="S31" s="24">
        <f t="shared" si="3"/>
        <v>2</v>
      </c>
      <c r="T31" s="26" t="str">
        <f t="shared" si="4"/>
        <v>+</v>
      </c>
    </row>
    <row r="32" spans="1:20" ht="18.75" customHeight="1" x14ac:dyDescent="0.2">
      <c r="A32" s="21">
        <v>20</v>
      </c>
      <c r="B32" s="101" t="s">
        <v>1</v>
      </c>
      <c r="C32" s="22"/>
      <c r="D32" s="22">
        <v>2</v>
      </c>
      <c r="E32" s="23"/>
      <c r="F32" s="24">
        <f t="shared" si="0"/>
        <v>2</v>
      </c>
      <c r="G32" s="22">
        <v>3</v>
      </c>
      <c r="H32" s="22"/>
      <c r="I32" s="23"/>
      <c r="J32" s="24">
        <f t="shared" si="1"/>
        <v>3</v>
      </c>
      <c r="K32" s="22">
        <v>3</v>
      </c>
      <c r="L32" s="22"/>
      <c r="M32" s="23"/>
      <c r="N32" s="24">
        <f t="shared" si="2"/>
        <v>3</v>
      </c>
      <c r="O32" s="112"/>
      <c r="P32" s="98">
        <v>2</v>
      </c>
      <c r="Q32" s="108"/>
      <c r="R32" s="25"/>
      <c r="S32" s="24">
        <f t="shared" si="3"/>
        <v>2</v>
      </c>
      <c r="T32" s="26" t="str">
        <f t="shared" si="4"/>
        <v>+</v>
      </c>
    </row>
    <row r="33" spans="1:20" ht="18.75" customHeight="1" x14ac:dyDescent="0.2">
      <c r="A33" s="21">
        <v>21</v>
      </c>
      <c r="B33" s="101" t="s">
        <v>1</v>
      </c>
      <c r="C33" s="22"/>
      <c r="D33" s="22">
        <v>2</v>
      </c>
      <c r="E33" s="23"/>
      <c r="F33" s="24">
        <f>AVERAGE(C33:E33)</f>
        <v>2</v>
      </c>
      <c r="G33" s="22">
        <v>3</v>
      </c>
      <c r="H33" s="22"/>
      <c r="I33" s="23"/>
      <c r="J33" s="24">
        <f>AVERAGE(G33:I33)</f>
        <v>3</v>
      </c>
      <c r="K33" s="22">
        <v>3</v>
      </c>
      <c r="L33" s="22"/>
      <c r="M33" s="23"/>
      <c r="N33" s="24">
        <f>AVERAGE(K33:M33)</f>
        <v>3</v>
      </c>
      <c r="O33" s="112"/>
      <c r="P33" s="98">
        <v>2</v>
      </c>
      <c r="Q33" s="108"/>
      <c r="R33" s="25"/>
      <c r="S33" s="24">
        <f t="shared" si="3"/>
        <v>2</v>
      </c>
      <c r="T33" s="26" t="str">
        <f t="shared" si="4"/>
        <v>+</v>
      </c>
    </row>
    <row r="34" spans="1:20" ht="18.75" customHeight="1" x14ac:dyDescent="0.2">
      <c r="A34" s="21">
        <v>22</v>
      </c>
      <c r="B34" s="101" t="s">
        <v>1</v>
      </c>
      <c r="C34" s="22"/>
      <c r="D34" s="22">
        <v>2</v>
      </c>
      <c r="E34" s="23"/>
      <c r="F34" s="24">
        <f t="shared" si="0"/>
        <v>2</v>
      </c>
      <c r="G34" s="22">
        <v>3</v>
      </c>
      <c r="H34" s="22"/>
      <c r="I34" s="23"/>
      <c r="J34" s="24">
        <f t="shared" si="1"/>
        <v>3</v>
      </c>
      <c r="K34" s="22">
        <v>3</v>
      </c>
      <c r="L34" s="22"/>
      <c r="M34" s="23"/>
      <c r="N34" s="24">
        <f t="shared" si="2"/>
        <v>3</v>
      </c>
      <c r="O34" s="112"/>
      <c r="P34" s="98">
        <v>2</v>
      </c>
      <c r="Q34" s="108"/>
      <c r="R34" s="25"/>
      <c r="S34" s="24">
        <f t="shared" si="3"/>
        <v>2</v>
      </c>
      <c r="T34" s="26" t="str">
        <f t="shared" si="4"/>
        <v>+</v>
      </c>
    </row>
    <row r="35" spans="1:20" ht="18.75" customHeight="1" x14ac:dyDescent="0.2">
      <c r="A35" s="21">
        <v>23</v>
      </c>
      <c r="B35" s="101" t="s">
        <v>1</v>
      </c>
      <c r="C35" s="22"/>
      <c r="D35" s="22">
        <v>2</v>
      </c>
      <c r="E35" s="23"/>
      <c r="F35" s="24">
        <f t="shared" si="0"/>
        <v>2</v>
      </c>
      <c r="G35" s="22">
        <v>3</v>
      </c>
      <c r="H35" s="22"/>
      <c r="I35" s="23"/>
      <c r="J35" s="24">
        <f t="shared" si="1"/>
        <v>3</v>
      </c>
      <c r="K35" s="22">
        <v>3</v>
      </c>
      <c r="L35" s="22"/>
      <c r="M35" s="23"/>
      <c r="N35" s="24">
        <f t="shared" si="2"/>
        <v>3</v>
      </c>
      <c r="O35" s="112"/>
      <c r="P35" s="98">
        <v>2</v>
      </c>
      <c r="Q35" s="108"/>
      <c r="R35" s="25"/>
      <c r="S35" s="24">
        <f t="shared" si="3"/>
        <v>2</v>
      </c>
      <c r="T35" s="26" t="str">
        <f t="shared" si="4"/>
        <v>+</v>
      </c>
    </row>
    <row r="36" spans="1:20" ht="18.75" customHeight="1" x14ac:dyDescent="0.2">
      <c r="A36" s="21">
        <v>24</v>
      </c>
      <c r="B36" s="101" t="s">
        <v>1</v>
      </c>
      <c r="C36" s="22"/>
      <c r="D36" s="22">
        <v>2</v>
      </c>
      <c r="E36" s="23"/>
      <c r="F36" s="24">
        <f t="shared" si="0"/>
        <v>2</v>
      </c>
      <c r="G36" s="22"/>
      <c r="H36" s="22">
        <v>2</v>
      </c>
      <c r="I36" s="23"/>
      <c r="J36" s="24">
        <f t="shared" si="1"/>
        <v>2</v>
      </c>
      <c r="K36" s="22">
        <v>3</v>
      </c>
      <c r="L36" s="22"/>
      <c r="M36" s="23"/>
      <c r="N36" s="24">
        <f t="shared" si="2"/>
        <v>3</v>
      </c>
      <c r="O36" s="112"/>
      <c r="P36" s="98">
        <v>2</v>
      </c>
      <c r="Q36" s="108"/>
      <c r="R36" s="25"/>
      <c r="S36" s="24">
        <f t="shared" si="3"/>
        <v>2</v>
      </c>
      <c r="T36" s="26" t="str">
        <f t="shared" si="4"/>
        <v>+</v>
      </c>
    </row>
    <row r="37" spans="1:20" ht="18.75" customHeight="1" x14ac:dyDescent="0.2">
      <c r="A37" s="21">
        <v>25</v>
      </c>
      <c r="B37" s="102" t="s">
        <v>1</v>
      </c>
      <c r="C37" s="22"/>
      <c r="D37" s="22"/>
      <c r="E37" s="23">
        <v>1</v>
      </c>
      <c r="F37" s="24">
        <f t="shared" si="0"/>
        <v>1</v>
      </c>
      <c r="G37" s="22"/>
      <c r="H37" s="22">
        <v>2</v>
      </c>
      <c r="I37" s="23"/>
      <c r="J37" s="24">
        <f t="shared" si="1"/>
        <v>2</v>
      </c>
      <c r="K37" s="22">
        <v>3</v>
      </c>
      <c r="L37" s="22"/>
      <c r="M37" s="23"/>
      <c r="N37" s="24">
        <f t="shared" si="2"/>
        <v>3</v>
      </c>
      <c r="O37" s="112"/>
      <c r="P37" s="98">
        <v>2</v>
      </c>
      <c r="Q37" s="108"/>
      <c r="R37" s="25"/>
      <c r="S37" s="24">
        <f t="shared" si="3"/>
        <v>2</v>
      </c>
      <c r="T37" s="26" t="str">
        <f t="shared" si="4"/>
        <v>+</v>
      </c>
    </row>
    <row r="38" spans="1:20" ht="18.75" customHeight="1" x14ac:dyDescent="0.2">
      <c r="A38" s="21">
        <v>26</v>
      </c>
      <c r="B38" s="29"/>
      <c r="C38" s="22"/>
      <c r="D38" s="22"/>
      <c r="E38" s="23">
        <v>0</v>
      </c>
      <c r="F38" s="24">
        <f t="shared" si="0"/>
        <v>0</v>
      </c>
      <c r="G38" s="22"/>
      <c r="H38" s="22"/>
      <c r="I38" s="23">
        <v>0</v>
      </c>
      <c r="J38" s="24">
        <f t="shared" si="1"/>
        <v>0</v>
      </c>
      <c r="K38" s="22"/>
      <c r="L38" s="22"/>
      <c r="M38" s="23">
        <v>0</v>
      </c>
      <c r="N38" s="24">
        <f t="shared" si="2"/>
        <v>0</v>
      </c>
      <c r="O38" s="112"/>
      <c r="P38" s="104"/>
      <c r="Q38" s="108">
        <v>0</v>
      </c>
      <c r="R38" s="25"/>
      <c r="S38" s="24">
        <f t="shared" si="3"/>
        <v>0</v>
      </c>
      <c r="T38" s="26" t="str">
        <f t="shared" si="4"/>
        <v>-</v>
      </c>
    </row>
    <row r="39" spans="1:20" ht="18.75" customHeight="1" x14ac:dyDescent="0.2">
      <c r="A39" s="21">
        <v>27</v>
      </c>
      <c r="B39" s="29"/>
      <c r="C39" s="22"/>
      <c r="D39" s="22"/>
      <c r="E39" s="23">
        <v>0</v>
      </c>
      <c r="F39" s="24">
        <f t="shared" si="0"/>
        <v>0</v>
      </c>
      <c r="G39" s="22"/>
      <c r="H39" s="22"/>
      <c r="I39" s="23">
        <v>0</v>
      </c>
      <c r="J39" s="24">
        <f t="shared" si="1"/>
        <v>0</v>
      </c>
      <c r="K39" s="22"/>
      <c r="L39" s="22"/>
      <c r="M39" s="23">
        <v>0</v>
      </c>
      <c r="N39" s="24">
        <f t="shared" si="2"/>
        <v>0</v>
      </c>
      <c r="O39" s="112"/>
      <c r="P39" s="104"/>
      <c r="Q39" s="108">
        <v>0</v>
      </c>
      <c r="R39" s="25"/>
      <c r="S39" s="24">
        <f t="shared" si="3"/>
        <v>0</v>
      </c>
      <c r="T39" s="26" t="str">
        <f t="shared" si="4"/>
        <v>-</v>
      </c>
    </row>
    <row r="40" spans="1:20" ht="18.75" customHeight="1" x14ac:dyDescent="0.2">
      <c r="A40" s="21">
        <v>28</v>
      </c>
      <c r="B40" s="29"/>
      <c r="C40" s="22"/>
      <c r="D40" s="22"/>
      <c r="E40" s="23">
        <v>0</v>
      </c>
      <c r="F40" s="24">
        <f t="shared" si="0"/>
        <v>0</v>
      </c>
      <c r="G40" s="22"/>
      <c r="H40" s="22"/>
      <c r="I40" s="23">
        <v>0</v>
      </c>
      <c r="J40" s="24">
        <f t="shared" si="1"/>
        <v>0</v>
      </c>
      <c r="K40" s="22"/>
      <c r="L40" s="22"/>
      <c r="M40" s="23">
        <v>0</v>
      </c>
      <c r="N40" s="24">
        <f t="shared" si="2"/>
        <v>0</v>
      </c>
      <c r="O40" s="112"/>
      <c r="P40" s="104"/>
      <c r="Q40" s="108">
        <v>0</v>
      </c>
      <c r="R40" s="25"/>
      <c r="S40" s="24">
        <f t="shared" si="3"/>
        <v>0</v>
      </c>
      <c r="T40" s="26" t="str">
        <f t="shared" si="4"/>
        <v>-</v>
      </c>
    </row>
    <row r="41" spans="1:20" ht="18.75" customHeight="1" thickBot="1" x14ac:dyDescent="0.25">
      <c r="A41" s="21">
        <v>29</v>
      </c>
      <c r="B41" s="29"/>
      <c r="C41" s="22"/>
      <c r="D41" s="22"/>
      <c r="E41" s="23">
        <v>0</v>
      </c>
      <c r="F41" s="24">
        <f t="shared" si="0"/>
        <v>0</v>
      </c>
      <c r="G41" s="22"/>
      <c r="H41" s="22"/>
      <c r="I41" s="23">
        <v>0</v>
      </c>
      <c r="J41" s="24">
        <f t="shared" si="1"/>
        <v>0</v>
      </c>
      <c r="K41" s="22"/>
      <c r="L41" s="22"/>
      <c r="M41" s="23">
        <v>0</v>
      </c>
      <c r="N41" s="24">
        <f t="shared" si="2"/>
        <v>0</v>
      </c>
      <c r="O41" s="113"/>
      <c r="P41" s="114"/>
      <c r="Q41" s="108">
        <v>0</v>
      </c>
      <c r="R41" s="25"/>
      <c r="S41" s="24">
        <f t="shared" si="3"/>
        <v>0</v>
      </c>
      <c r="T41" s="26" t="str">
        <f t="shared" si="4"/>
        <v>-</v>
      </c>
    </row>
    <row r="42" spans="1:20" ht="18.75" customHeight="1" x14ac:dyDescent="0.2">
      <c r="A42" s="217" t="s">
        <v>23</v>
      </c>
      <c r="B42" s="218"/>
      <c r="C42" s="9">
        <f>COUNTIF(C13:C41,3)/T42</f>
        <v>0.04</v>
      </c>
      <c r="D42" s="9">
        <f>COUNTIF(D13:D41,2)/T42</f>
        <v>0.92</v>
      </c>
      <c r="E42" s="13">
        <f>COUNTIF(E13:E41,1)/T42</f>
        <v>0.04</v>
      </c>
      <c r="F42" s="219">
        <f>SUMIF(F13:F41,"&gt;0")/T42</f>
        <v>2</v>
      </c>
      <c r="G42" s="9">
        <f>COUNTIF(G13:G41,3)/T42</f>
        <v>0.72</v>
      </c>
      <c r="H42" s="9">
        <f>COUNTIF(H13:H41,2)/T42</f>
        <v>0.28000000000000003</v>
      </c>
      <c r="I42" s="13">
        <f>COUNTIF(I13:I41,1)/T42</f>
        <v>0</v>
      </c>
      <c r="J42" s="219">
        <f>SUMIF(J13:J41,"&gt;0")/T42</f>
        <v>2.72</v>
      </c>
      <c r="K42" s="9">
        <f>COUNTIF(K13:K41,3)/T42</f>
        <v>0.76</v>
      </c>
      <c r="L42" s="9">
        <f>COUNTIF(L13:L41,2)/T42</f>
        <v>0.24</v>
      </c>
      <c r="M42" s="13">
        <f>COUNTIF(M13:M41,1)/T42</f>
        <v>0</v>
      </c>
      <c r="N42" s="219">
        <f>SUMIF(N13:N41,"&gt;0")/T42</f>
        <v>2.76</v>
      </c>
      <c r="O42" s="9">
        <f>COUNTIF(O13:O41,3)/T42</f>
        <v>0.28000000000000003</v>
      </c>
      <c r="P42" s="9">
        <f>COUNTIF(P13:P41,2)/T42</f>
        <v>0.72</v>
      </c>
      <c r="Q42" s="9">
        <f>COUNTIF(Q13:Q41,1)/T42</f>
        <v>0</v>
      </c>
      <c r="R42" s="9">
        <f>COUNTIF(R13:R41,3)/T42</f>
        <v>0</v>
      </c>
      <c r="S42" s="250">
        <f>SUMIF(S13:S41,"&gt;0")/T42</f>
        <v>2.2799999999999998</v>
      </c>
      <c r="T42" s="221">
        <f>COUNTIF(T13:T41,"+")</f>
        <v>25</v>
      </c>
    </row>
    <row r="43" spans="1:20" ht="18.75" customHeight="1" thickBot="1" x14ac:dyDescent="0.25">
      <c r="A43" s="227" t="s">
        <v>22</v>
      </c>
      <c r="B43" s="228"/>
      <c r="C43" s="15">
        <f>COUNTIF(C13:C41,"3")</f>
        <v>1</v>
      </c>
      <c r="D43" s="15">
        <f>COUNTIF(D13:D41,"2")</f>
        <v>23</v>
      </c>
      <c r="E43" s="16">
        <f>COUNTIF(E13:E41,"1")</f>
        <v>1</v>
      </c>
      <c r="F43" s="220"/>
      <c r="G43" s="15">
        <f>COUNTIF(G13:G41,"3")</f>
        <v>18</v>
      </c>
      <c r="H43" s="15">
        <f>COUNTIF(H13:H41,"2")</f>
        <v>7</v>
      </c>
      <c r="I43" s="16">
        <f>COUNTIF(I13:I41,"1")</f>
        <v>0</v>
      </c>
      <c r="J43" s="220"/>
      <c r="K43" s="15">
        <f>COUNTIF(K13:K41,"3")</f>
        <v>19</v>
      </c>
      <c r="L43" s="15">
        <f>COUNTIF(L13:L41,"2")</f>
        <v>6</v>
      </c>
      <c r="M43" s="16">
        <f>COUNTIF(M13:M41,"1")</f>
        <v>0</v>
      </c>
      <c r="N43" s="220"/>
      <c r="O43" s="15">
        <f>COUNTIF(O13:O41,"3")</f>
        <v>7</v>
      </c>
      <c r="P43" s="15">
        <f>COUNTIF(P13:P41,"2")</f>
        <v>18</v>
      </c>
      <c r="Q43" s="15">
        <f>COUNTIF(Q13:Q41,"1")</f>
        <v>0</v>
      </c>
      <c r="R43" s="15">
        <f>COUNTIF(R13:R41,"3")</f>
        <v>0</v>
      </c>
      <c r="S43" s="251"/>
      <c r="T43" s="222"/>
    </row>
    <row r="44" spans="1:20" ht="18.75" customHeight="1" x14ac:dyDescent="0.2">
      <c r="A44" s="19"/>
      <c r="B44" s="19"/>
      <c r="C44" s="20"/>
      <c r="D44" s="20"/>
      <c r="E44" s="20"/>
      <c r="F44" s="12"/>
      <c r="G44" s="20"/>
      <c r="H44" s="20"/>
      <c r="I44" s="20"/>
      <c r="J44" s="12"/>
      <c r="K44" s="20"/>
      <c r="L44" s="20"/>
      <c r="M44" s="20"/>
      <c r="N44" s="12"/>
      <c r="O44" s="20"/>
      <c r="P44" s="20"/>
      <c r="Q44"/>
      <c r="R44"/>
      <c r="S44"/>
    </row>
    <row r="45" spans="1:20" ht="18.75" customHeight="1" x14ac:dyDescent="0.2">
      <c r="A45" s="19"/>
      <c r="B45" s="19"/>
      <c r="C45" s="20"/>
      <c r="D45" s="20"/>
      <c r="E45" s="20"/>
      <c r="F45" s="12"/>
      <c r="G45" s="20"/>
      <c r="H45" s="20"/>
      <c r="I45" s="20"/>
      <c r="J45" s="12"/>
      <c r="K45" s="20"/>
      <c r="L45" s="20"/>
      <c r="M45" s="20"/>
      <c r="N45" s="12"/>
      <c r="O45" s="20"/>
      <c r="P45" s="20"/>
      <c r="Q45"/>
      <c r="R45"/>
      <c r="S45"/>
    </row>
    <row r="46" spans="1:20" ht="18.75" customHeight="1" x14ac:dyDescent="0.2">
      <c r="A46" s="19"/>
      <c r="B46" s="19"/>
      <c r="C46" s="20"/>
      <c r="D46" s="20"/>
      <c r="E46" s="20"/>
      <c r="F46" s="12"/>
      <c r="G46" s="20"/>
      <c r="H46" s="20"/>
      <c r="I46" s="20"/>
      <c r="J46" s="12"/>
      <c r="K46" s="20"/>
      <c r="L46" s="20"/>
      <c r="M46" s="20"/>
      <c r="N46" s="12"/>
      <c r="O46" s="20"/>
      <c r="P46" s="20"/>
      <c r="Q46"/>
      <c r="R46"/>
      <c r="S46"/>
    </row>
    <row r="47" spans="1:20" ht="18.75" customHeight="1" x14ac:dyDescent="0.3">
      <c r="A47" s="234" t="s">
        <v>26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</row>
    <row r="48" spans="1:20" ht="18.75" customHeight="1" x14ac:dyDescent="0.2">
      <c r="A48" s="235" t="s">
        <v>0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</row>
    <row r="49" spans="1:20" ht="18.75" customHeight="1" x14ac:dyDescent="0.2">
      <c r="A49" s="235" t="s">
        <v>53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</row>
    <row r="50" spans="1:20" ht="18.75" customHeight="1" x14ac:dyDescent="0.3">
      <c r="A50" s="234" t="s">
        <v>49</v>
      </c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</row>
    <row r="51" spans="1:20" ht="18.75" customHeight="1" x14ac:dyDescent="0.2">
      <c r="A51" s="19"/>
      <c r="B51" s="19"/>
      <c r="C51" s="20"/>
      <c r="D51" s="20"/>
      <c r="E51" s="20"/>
      <c r="F51" s="12"/>
      <c r="G51" s="20"/>
      <c r="H51" s="20"/>
      <c r="I51" s="20"/>
      <c r="J51" s="12"/>
      <c r="K51" s="20"/>
      <c r="L51" s="20"/>
      <c r="M51" s="20"/>
      <c r="N51" s="12"/>
      <c r="O51" s="20"/>
      <c r="P51" s="20"/>
      <c r="Q51"/>
      <c r="R51"/>
      <c r="S51"/>
    </row>
    <row r="52" spans="1:20" s="89" customFormat="1" ht="18.75" customHeight="1" thickBot="1" x14ac:dyDescent="0.35">
      <c r="A52" s="236" t="s">
        <v>69</v>
      </c>
      <c r="B52" s="236"/>
      <c r="C52" s="237" t="s">
        <v>96</v>
      </c>
      <c r="D52" s="238"/>
      <c r="E52" s="238"/>
      <c r="F52" s="238"/>
      <c r="G52" s="238"/>
      <c r="H52" s="238"/>
      <c r="I52" s="238"/>
      <c r="J52" s="239"/>
      <c r="K52" s="95"/>
      <c r="L52" s="95"/>
      <c r="M52" s="95"/>
      <c r="N52" s="95"/>
      <c r="O52" s="95"/>
    </row>
    <row r="53" spans="1:20" s="89" customFormat="1" ht="18.75" customHeight="1" thickBot="1" x14ac:dyDescent="0.35">
      <c r="A53" s="236" t="s">
        <v>75</v>
      </c>
      <c r="B53" s="284"/>
      <c r="C53" s="285" t="s">
        <v>90</v>
      </c>
      <c r="D53" s="286"/>
      <c r="E53" s="286"/>
      <c r="F53" s="286"/>
      <c r="G53" s="286"/>
      <c r="H53" s="286"/>
      <c r="I53" s="286"/>
      <c r="J53" s="287"/>
      <c r="K53" s="160"/>
      <c r="L53" s="160"/>
      <c r="M53" s="160"/>
      <c r="N53" s="160"/>
      <c r="O53" s="160"/>
      <c r="P53" s="91"/>
      <c r="Q53" s="92"/>
      <c r="R53" s="93"/>
      <c r="S53" s="93"/>
    </row>
    <row r="54" spans="1:20" s="89" customFormat="1" ht="18.75" customHeight="1" x14ac:dyDescent="0.3">
      <c r="A54" s="90" t="s">
        <v>9</v>
      </c>
      <c r="B54" s="96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2"/>
      <c r="R54" s="93"/>
      <c r="S54" s="93"/>
    </row>
    <row r="55" spans="1:20" ht="18.75" customHeight="1" x14ac:dyDescent="0.2">
      <c r="A55" s="192" t="s">
        <v>50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99"/>
      <c r="Q55" s="2"/>
      <c r="R55" s="2"/>
      <c r="S55" s="2"/>
    </row>
    <row r="56" spans="1:20" ht="18.75" customHeight="1" thickBot="1" x14ac:dyDescent="0.25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/>
      <c r="R56"/>
      <c r="S56"/>
    </row>
    <row r="57" spans="1:20" ht="37.5" customHeight="1" x14ac:dyDescent="0.2">
      <c r="A57" s="240"/>
      <c r="B57" s="242" t="s">
        <v>1</v>
      </c>
      <c r="C57" s="264" t="s">
        <v>35</v>
      </c>
      <c r="D57" s="255"/>
      <c r="E57" s="256"/>
      <c r="F57" s="247" t="s">
        <v>29</v>
      </c>
      <c r="G57" s="254" t="s">
        <v>36</v>
      </c>
      <c r="H57" s="255"/>
      <c r="I57" s="256"/>
      <c r="J57" s="247" t="s">
        <v>29</v>
      </c>
      <c r="K57" s="254" t="s">
        <v>37</v>
      </c>
      <c r="L57" s="255"/>
      <c r="M57" s="256"/>
      <c r="N57" s="257" t="s">
        <v>29</v>
      </c>
      <c r="O57" s="259" t="s">
        <v>38</v>
      </c>
      <c r="P57" s="260"/>
      <c r="Q57" s="260"/>
      <c r="R57" s="261"/>
      <c r="S57" s="262" t="s">
        <v>29</v>
      </c>
      <c r="T57" s="247" t="s">
        <v>10</v>
      </c>
    </row>
    <row r="58" spans="1:20" ht="18.75" customHeight="1" thickBot="1" x14ac:dyDescent="0.25">
      <c r="A58" s="241"/>
      <c r="B58" s="243"/>
      <c r="C58" s="34" t="s">
        <v>2</v>
      </c>
      <c r="D58" s="34" t="s">
        <v>3</v>
      </c>
      <c r="E58" s="35" t="s">
        <v>4</v>
      </c>
      <c r="F58" s="248"/>
      <c r="G58" s="34" t="s">
        <v>2</v>
      </c>
      <c r="H58" s="34" t="s">
        <v>3</v>
      </c>
      <c r="I58" s="35" t="s">
        <v>4</v>
      </c>
      <c r="J58" s="248"/>
      <c r="K58" s="34" t="s">
        <v>2</v>
      </c>
      <c r="L58" s="34" t="s">
        <v>3</v>
      </c>
      <c r="M58" s="35" t="s">
        <v>4</v>
      </c>
      <c r="N58" s="258"/>
      <c r="O58" s="129" t="s">
        <v>2</v>
      </c>
      <c r="P58" s="130" t="s">
        <v>3</v>
      </c>
      <c r="Q58" s="131" t="s">
        <v>4</v>
      </c>
      <c r="R58" s="132" t="s">
        <v>4</v>
      </c>
      <c r="S58" s="263"/>
      <c r="T58" s="248"/>
    </row>
    <row r="59" spans="1:20" ht="18.75" customHeight="1" x14ac:dyDescent="0.2">
      <c r="A59" s="21">
        <v>1</v>
      </c>
      <c r="B59" s="101" t="s">
        <v>1</v>
      </c>
      <c r="C59" s="22"/>
      <c r="D59" s="127">
        <v>2</v>
      </c>
      <c r="E59" s="128"/>
      <c r="F59" s="24">
        <f>AVERAGE(C59:E59)</f>
        <v>2</v>
      </c>
      <c r="G59" s="22">
        <v>3</v>
      </c>
      <c r="H59" s="127"/>
      <c r="I59" s="128"/>
      <c r="J59" s="24">
        <f>AVERAGE(G59:I59)</f>
        <v>3</v>
      </c>
      <c r="K59" s="22">
        <v>3</v>
      </c>
      <c r="L59" s="127"/>
      <c r="M59" s="128"/>
      <c r="N59" s="24">
        <f>AVERAGE(K59:M59)</f>
        <v>3</v>
      </c>
      <c r="O59" s="126">
        <v>3</v>
      </c>
      <c r="P59" s="127"/>
      <c r="Q59" s="128"/>
      <c r="R59" s="103"/>
      <c r="S59" s="24">
        <f>AVERAGE(O59:Q59)</f>
        <v>3</v>
      </c>
      <c r="T59" s="26" t="str">
        <f>IF(SUM(C59:E59,G59:I59,K59:M59,O59:Q59)&gt;0,"+","-")</f>
        <v>+</v>
      </c>
    </row>
    <row r="60" spans="1:20" ht="18.75" customHeight="1" x14ac:dyDescent="0.2">
      <c r="A60" s="21">
        <v>2</v>
      </c>
      <c r="B60" s="101" t="s">
        <v>1</v>
      </c>
      <c r="C60" s="22"/>
      <c r="D60" s="98">
        <v>2</v>
      </c>
      <c r="E60" s="108"/>
      <c r="F60" s="24">
        <f t="shared" ref="F60:F87" si="5">AVERAGE(C60:E60)</f>
        <v>2</v>
      </c>
      <c r="G60" s="22">
        <v>3</v>
      </c>
      <c r="H60" s="98"/>
      <c r="I60" s="108"/>
      <c r="J60" s="24">
        <f t="shared" ref="J60:J87" si="6">AVERAGE(G60:I60)</f>
        <v>3</v>
      </c>
      <c r="K60" s="22">
        <v>3</v>
      </c>
      <c r="L60" s="98"/>
      <c r="M60" s="108"/>
      <c r="N60" s="24">
        <f t="shared" ref="N60:N87" si="7">AVERAGE(K60:M60)</f>
        <v>3</v>
      </c>
      <c r="O60" s="112">
        <v>3</v>
      </c>
      <c r="P60" s="98"/>
      <c r="Q60" s="108"/>
      <c r="R60" s="25"/>
      <c r="S60" s="24">
        <f t="shared" ref="S60:S87" si="8">AVERAGE(O60:Q60)</f>
        <v>3</v>
      </c>
      <c r="T60" s="26" t="str">
        <f t="shared" ref="T60:T87" si="9">IF(SUM(C60:E60,G60:I60,K60:M60,O60:Q60)&gt;0,"+","-")</f>
        <v>+</v>
      </c>
    </row>
    <row r="61" spans="1:20" ht="18.75" customHeight="1" x14ac:dyDescent="0.2">
      <c r="A61" s="21">
        <v>3</v>
      </c>
      <c r="B61" s="101" t="s">
        <v>1</v>
      </c>
      <c r="C61" s="22"/>
      <c r="D61" s="98">
        <v>2</v>
      </c>
      <c r="E61" s="108"/>
      <c r="F61" s="24">
        <f t="shared" si="5"/>
        <v>2</v>
      </c>
      <c r="G61" s="22">
        <v>3</v>
      </c>
      <c r="H61" s="98"/>
      <c r="I61" s="108"/>
      <c r="J61" s="24">
        <f t="shared" si="6"/>
        <v>3</v>
      </c>
      <c r="K61" s="22">
        <v>3</v>
      </c>
      <c r="L61" s="98"/>
      <c r="M61" s="108"/>
      <c r="N61" s="24">
        <f t="shared" si="7"/>
        <v>3</v>
      </c>
      <c r="O61" s="112">
        <v>3</v>
      </c>
      <c r="P61" s="98"/>
      <c r="Q61" s="108"/>
      <c r="R61" s="25"/>
      <c r="S61" s="24">
        <f t="shared" si="8"/>
        <v>3</v>
      </c>
      <c r="T61" s="26" t="str">
        <f t="shared" si="9"/>
        <v>+</v>
      </c>
    </row>
    <row r="62" spans="1:20" ht="18.75" customHeight="1" x14ac:dyDescent="0.2">
      <c r="A62" s="21">
        <v>4</v>
      </c>
      <c r="B62" s="101" t="s">
        <v>1</v>
      </c>
      <c r="C62" s="22"/>
      <c r="D62" s="98">
        <v>2</v>
      </c>
      <c r="E62" s="108"/>
      <c r="F62" s="24">
        <f t="shared" si="5"/>
        <v>2</v>
      </c>
      <c r="G62" s="22">
        <v>3</v>
      </c>
      <c r="H62" s="98"/>
      <c r="I62" s="108"/>
      <c r="J62" s="24">
        <f t="shared" si="6"/>
        <v>3</v>
      </c>
      <c r="K62" s="22">
        <v>3</v>
      </c>
      <c r="L62" s="98"/>
      <c r="M62" s="108"/>
      <c r="N62" s="24">
        <f t="shared" si="7"/>
        <v>3</v>
      </c>
      <c r="O62" s="112">
        <v>3</v>
      </c>
      <c r="P62" s="98"/>
      <c r="Q62" s="108"/>
      <c r="R62" s="25"/>
      <c r="S62" s="24">
        <f t="shared" si="8"/>
        <v>3</v>
      </c>
      <c r="T62" s="26" t="str">
        <f t="shared" si="9"/>
        <v>+</v>
      </c>
    </row>
    <row r="63" spans="1:20" ht="18.75" customHeight="1" x14ac:dyDescent="0.2">
      <c r="A63" s="21">
        <v>5</v>
      </c>
      <c r="B63" s="101" t="s">
        <v>1</v>
      </c>
      <c r="C63" s="22"/>
      <c r="D63" s="98">
        <v>2</v>
      </c>
      <c r="E63" s="108"/>
      <c r="F63" s="24">
        <f t="shared" si="5"/>
        <v>2</v>
      </c>
      <c r="G63" s="22">
        <v>3</v>
      </c>
      <c r="H63" s="98"/>
      <c r="I63" s="108"/>
      <c r="J63" s="24">
        <f t="shared" si="6"/>
        <v>3</v>
      </c>
      <c r="K63" s="22">
        <v>3</v>
      </c>
      <c r="L63" s="98"/>
      <c r="M63" s="108"/>
      <c r="N63" s="24">
        <f t="shared" si="7"/>
        <v>3</v>
      </c>
      <c r="O63" s="112">
        <v>3</v>
      </c>
      <c r="P63" s="98"/>
      <c r="Q63" s="108"/>
      <c r="R63" s="25"/>
      <c r="S63" s="24">
        <f t="shared" si="8"/>
        <v>3</v>
      </c>
      <c r="T63" s="26" t="str">
        <f t="shared" si="9"/>
        <v>+</v>
      </c>
    </row>
    <row r="64" spans="1:20" ht="18.75" customHeight="1" x14ac:dyDescent="0.2">
      <c r="A64" s="21">
        <v>6</v>
      </c>
      <c r="B64" s="101" t="s">
        <v>1</v>
      </c>
      <c r="C64" s="22"/>
      <c r="D64" s="22">
        <v>2</v>
      </c>
      <c r="E64" s="108"/>
      <c r="F64" s="24">
        <f t="shared" si="5"/>
        <v>2</v>
      </c>
      <c r="G64" s="22"/>
      <c r="H64" s="22">
        <v>2</v>
      </c>
      <c r="I64" s="108"/>
      <c r="J64" s="24">
        <f t="shared" si="6"/>
        <v>2</v>
      </c>
      <c r="K64" s="22"/>
      <c r="L64" s="22">
        <v>2</v>
      </c>
      <c r="M64" s="108"/>
      <c r="N64" s="24">
        <f t="shared" si="7"/>
        <v>2</v>
      </c>
      <c r="O64" s="112"/>
      <c r="P64" s="22">
        <v>2</v>
      </c>
      <c r="Q64" s="108"/>
      <c r="R64" s="25"/>
      <c r="S64" s="24">
        <f t="shared" si="8"/>
        <v>2</v>
      </c>
      <c r="T64" s="26" t="str">
        <f t="shared" si="9"/>
        <v>+</v>
      </c>
    </row>
    <row r="65" spans="1:20" ht="18.75" customHeight="1" x14ac:dyDescent="0.2">
      <c r="A65" s="21">
        <v>7</v>
      </c>
      <c r="B65" s="101" t="s">
        <v>1</v>
      </c>
      <c r="C65" s="22"/>
      <c r="D65" s="22">
        <v>2</v>
      </c>
      <c r="E65" s="108"/>
      <c r="F65" s="24">
        <f t="shared" si="5"/>
        <v>2</v>
      </c>
      <c r="G65" s="22"/>
      <c r="H65" s="22">
        <v>2</v>
      </c>
      <c r="I65" s="108"/>
      <c r="J65" s="24">
        <f t="shared" si="6"/>
        <v>2</v>
      </c>
      <c r="K65" s="22"/>
      <c r="L65" s="22">
        <v>2</v>
      </c>
      <c r="M65" s="108"/>
      <c r="N65" s="24">
        <f t="shared" si="7"/>
        <v>2</v>
      </c>
      <c r="O65" s="112"/>
      <c r="P65" s="22">
        <v>2</v>
      </c>
      <c r="Q65" s="108"/>
      <c r="R65" s="25"/>
      <c r="S65" s="24">
        <f t="shared" si="8"/>
        <v>2</v>
      </c>
      <c r="T65" s="26" t="str">
        <f t="shared" si="9"/>
        <v>+</v>
      </c>
    </row>
    <row r="66" spans="1:20" ht="18.75" customHeight="1" x14ac:dyDescent="0.2">
      <c r="A66" s="21">
        <v>8</v>
      </c>
      <c r="B66" s="101" t="s">
        <v>1</v>
      </c>
      <c r="C66" s="22"/>
      <c r="D66" s="22">
        <v>2</v>
      </c>
      <c r="E66" s="108"/>
      <c r="F66" s="24">
        <f t="shared" si="5"/>
        <v>2</v>
      </c>
      <c r="G66" s="22"/>
      <c r="H66" s="22">
        <v>2</v>
      </c>
      <c r="I66" s="108"/>
      <c r="J66" s="24">
        <f t="shared" si="6"/>
        <v>2</v>
      </c>
      <c r="K66" s="22"/>
      <c r="L66" s="22">
        <v>2</v>
      </c>
      <c r="M66" s="108"/>
      <c r="N66" s="24">
        <f t="shared" si="7"/>
        <v>2</v>
      </c>
      <c r="O66" s="112"/>
      <c r="P66" s="22">
        <v>2</v>
      </c>
      <c r="Q66" s="108"/>
      <c r="R66" s="25"/>
      <c r="S66" s="24">
        <f t="shared" si="8"/>
        <v>2</v>
      </c>
      <c r="T66" s="26" t="str">
        <f t="shared" si="9"/>
        <v>+</v>
      </c>
    </row>
    <row r="67" spans="1:20" ht="18.75" customHeight="1" x14ac:dyDescent="0.2">
      <c r="A67" s="21">
        <v>9</v>
      </c>
      <c r="B67" s="101" t="s">
        <v>1</v>
      </c>
      <c r="C67" s="22"/>
      <c r="D67" s="22">
        <v>2</v>
      </c>
      <c r="E67" s="108"/>
      <c r="F67" s="24">
        <f t="shared" si="5"/>
        <v>2</v>
      </c>
      <c r="G67" s="22"/>
      <c r="H67" s="22">
        <v>2</v>
      </c>
      <c r="I67" s="108"/>
      <c r="J67" s="24">
        <f t="shared" si="6"/>
        <v>2</v>
      </c>
      <c r="K67" s="22"/>
      <c r="L67" s="22">
        <v>2</v>
      </c>
      <c r="M67" s="108"/>
      <c r="N67" s="24">
        <f t="shared" si="7"/>
        <v>2</v>
      </c>
      <c r="O67" s="112"/>
      <c r="P67" s="22">
        <v>2</v>
      </c>
      <c r="Q67" s="108"/>
      <c r="R67" s="25"/>
      <c r="S67" s="24">
        <f t="shared" si="8"/>
        <v>2</v>
      </c>
      <c r="T67" s="26" t="str">
        <f t="shared" si="9"/>
        <v>+</v>
      </c>
    </row>
    <row r="68" spans="1:20" ht="18.75" customHeight="1" x14ac:dyDescent="0.2">
      <c r="A68" s="21">
        <v>10</v>
      </c>
      <c r="B68" s="101" t="s">
        <v>1</v>
      </c>
      <c r="C68" s="22"/>
      <c r="D68" s="22">
        <v>2</v>
      </c>
      <c r="E68" s="108"/>
      <c r="F68" s="24">
        <f t="shared" si="5"/>
        <v>2</v>
      </c>
      <c r="G68" s="22"/>
      <c r="H68" s="22">
        <v>2</v>
      </c>
      <c r="I68" s="108"/>
      <c r="J68" s="24">
        <f t="shared" si="6"/>
        <v>2</v>
      </c>
      <c r="K68" s="22"/>
      <c r="L68" s="22">
        <v>2</v>
      </c>
      <c r="M68" s="108"/>
      <c r="N68" s="24">
        <f t="shared" si="7"/>
        <v>2</v>
      </c>
      <c r="O68" s="112"/>
      <c r="P68" s="22">
        <v>2</v>
      </c>
      <c r="Q68" s="108"/>
      <c r="R68" s="25"/>
      <c r="S68" s="24">
        <f t="shared" si="8"/>
        <v>2</v>
      </c>
      <c r="T68" s="26" t="str">
        <f t="shared" si="9"/>
        <v>+</v>
      </c>
    </row>
    <row r="69" spans="1:20" ht="18.75" customHeight="1" x14ac:dyDescent="0.2">
      <c r="A69" s="21">
        <v>11</v>
      </c>
      <c r="B69" s="101" t="s">
        <v>1</v>
      </c>
      <c r="C69" s="22"/>
      <c r="D69" s="22">
        <v>2</v>
      </c>
      <c r="E69" s="108"/>
      <c r="F69" s="24">
        <f t="shared" si="5"/>
        <v>2</v>
      </c>
      <c r="G69" s="22"/>
      <c r="H69" s="22">
        <v>2</v>
      </c>
      <c r="I69" s="108"/>
      <c r="J69" s="24">
        <f t="shared" si="6"/>
        <v>2</v>
      </c>
      <c r="K69" s="22"/>
      <c r="L69" s="22">
        <v>2</v>
      </c>
      <c r="M69" s="108"/>
      <c r="N69" s="24">
        <f t="shared" si="7"/>
        <v>2</v>
      </c>
      <c r="O69" s="112"/>
      <c r="P69" s="22">
        <v>2</v>
      </c>
      <c r="Q69" s="108"/>
      <c r="R69" s="25"/>
      <c r="S69" s="24">
        <f t="shared" si="8"/>
        <v>2</v>
      </c>
      <c r="T69" s="26" t="str">
        <f t="shared" si="9"/>
        <v>+</v>
      </c>
    </row>
    <row r="70" spans="1:20" ht="18.75" customHeight="1" x14ac:dyDescent="0.2">
      <c r="A70" s="21">
        <v>12</v>
      </c>
      <c r="B70" s="101" t="s">
        <v>1</v>
      </c>
      <c r="C70" s="22"/>
      <c r="D70" s="22">
        <v>2</v>
      </c>
      <c r="E70" s="108"/>
      <c r="F70" s="24">
        <f t="shared" si="5"/>
        <v>2</v>
      </c>
      <c r="G70" s="22"/>
      <c r="H70" s="22">
        <v>2</v>
      </c>
      <c r="I70" s="108"/>
      <c r="J70" s="24">
        <f t="shared" si="6"/>
        <v>2</v>
      </c>
      <c r="K70" s="22"/>
      <c r="L70" s="22">
        <v>2</v>
      </c>
      <c r="M70" s="108"/>
      <c r="N70" s="24">
        <f t="shared" si="7"/>
        <v>2</v>
      </c>
      <c r="O70" s="112"/>
      <c r="P70" s="22">
        <v>2</v>
      </c>
      <c r="Q70" s="108"/>
      <c r="R70" s="25"/>
      <c r="S70" s="24">
        <f t="shared" si="8"/>
        <v>2</v>
      </c>
      <c r="T70" s="26" t="str">
        <f t="shared" si="9"/>
        <v>+</v>
      </c>
    </row>
    <row r="71" spans="1:20" ht="18.75" customHeight="1" x14ac:dyDescent="0.2">
      <c r="A71" s="21">
        <v>13</v>
      </c>
      <c r="B71" s="101" t="s">
        <v>1</v>
      </c>
      <c r="C71" s="22"/>
      <c r="D71" s="22">
        <v>2</v>
      </c>
      <c r="E71" s="108"/>
      <c r="F71" s="24">
        <f t="shared" si="5"/>
        <v>2</v>
      </c>
      <c r="G71" s="22"/>
      <c r="H71" s="22">
        <v>2</v>
      </c>
      <c r="I71" s="108"/>
      <c r="J71" s="24">
        <f t="shared" si="6"/>
        <v>2</v>
      </c>
      <c r="K71" s="22"/>
      <c r="L71" s="22">
        <v>2</v>
      </c>
      <c r="M71" s="108"/>
      <c r="N71" s="24">
        <f t="shared" si="7"/>
        <v>2</v>
      </c>
      <c r="O71" s="112"/>
      <c r="P71" s="22">
        <v>2</v>
      </c>
      <c r="Q71" s="108"/>
      <c r="R71" s="25"/>
      <c r="S71" s="24">
        <f t="shared" si="8"/>
        <v>2</v>
      </c>
      <c r="T71" s="26" t="str">
        <f t="shared" si="9"/>
        <v>+</v>
      </c>
    </row>
    <row r="72" spans="1:20" ht="18.75" customHeight="1" x14ac:dyDescent="0.2">
      <c r="A72" s="21">
        <v>14</v>
      </c>
      <c r="B72" s="101" t="s">
        <v>1</v>
      </c>
      <c r="C72" s="22"/>
      <c r="D72" s="22">
        <v>2</v>
      </c>
      <c r="E72" s="108"/>
      <c r="F72" s="24">
        <f t="shared" si="5"/>
        <v>2</v>
      </c>
      <c r="G72" s="22"/>
      <c r="H72" s="22">
        <v>2</v>
      </c>
      <c r="I72" s="108"/>
      <c r="J72" s="24">
        <f t="shared" si="6"/>
        <v>2</v>
      </c>
      <c r="K72" s="22"/>
      <c r="L72" s="22">
        <v>2</v>
      </c>
      <c r="M72" s="108"/>
      <c r="N72" s="24">
        <f t="shared" si="7"/>
        <v>2</v>
      </c>
      <c r="O72" s="112"/>
      <c r="P72" s="22">
        <v>2</v>
      </c>
      <c r="Q72" s="108"/>
      <c r="R72" s="25"/>
      <c r="S72" s="24">
        <f t="shared" si="8"/>
        <v>2</v>
      </c>
      <c r="T72" s="26" t="str">
        <f t="shared" si="9"/>
        <v>+</v>
      </c>
    </row>
    <row r="73" spans="1:20" ht="18.75" customHeight="1" x14ac:dyDescent="0.2">
      <c r="A73" s="21">
        <v>15</v>
      </c>
      <c r="B73" s="101" t="s">
        <v>1</v>
      </c>
      <c r="C73" s="22"/>
      <c r="D73" s="22">
        <v>2</v>
      </c>
      <c r="E73" s="108"/>
      <c r="F73" s="24">
        <f t="shared" si="5"/>
        <v>2</v>
      </c>
      <c r="G73" s="22"/>
      <c r="H73" s="22">
        <v>2</v>
      </c>
      <c r="I73" s="108"/>
      <c r="J73" s="24">
        <f t="shared" si="6"/>
        <v>2</v>
      </c>
      <c r="K73" s="22"/>
      <c r="L73" s="22">
        <v>2</v>
      </c>
      <c r="M73" s="108"/>
      <c r="N73" s="24">
        <f t="shared" si="7"/>
        <v>2</v>
      </c>
      <c r="O73" s="112"/>
      <c r="P73" s="22">
        <v>2</v>
      </c>
      <c r="Q73" s="108"/>
      <c r="R73" s="25"/>
      <c r="S73" s="24">
        <f t="shared" si="8"/>
        <v>2</v>
      </c>
      <c r="T73" s="26" t="str">
        <f t="shared" si="9"/>
        <v>+</v>
      </c>
    </row>
    <row r="74" spans="1:20" ht="18.75" customHeight="1" x14ac:dyDescent="0.2">
      <c r="A74" s="21">
        <v>16</v>
      </c>
      <c r="B74" s="101" t="s">
        <v>1</v>
      </c>
      <c r="C74" s="22"/>
      <c r="D74" s="22">
        <v>2</v>
      </c>
      <c r="E74" s="108"/>
      <c r="F74" s="24">
        <f t="shared" si="5"/>
        <v>2</v>
      </c>
      <c r="G74" s="22"/>
      <c r="H74" s="22">
        <v>2</v>
      </c>
      <c r="I74" s="108"/>
      <c r="J74" s="24">
        <f t="shared" si="6"/>
        <v>2</v>
      </c>
      <c r="K74" s="22"/>
      <c r="L74" s="22">
        <v>2</v>
      </c>
      <c r="M74" s="108"/>
      <c r="N74" s="24">
        <f t="shared" si="7"/>
        <v>2</v>
      </c>
      <c r="O74" s="112"/>
      <c r="P74" s="22">
        <v>2</v>
      </c>
      <c r="Q74" s="108"/>
      <c r="R74" s="25"/>
      <c r="S74" s="24">
        <f t="shared" si="8"/>
        <v>2</v>
      </c>
      <c r="T74" s="26" t="str">
        <f t="shared" si="9"/>
        <v>+</v>
      </c>
    </row>
    <row r="75" spans="1:20" ht="18.75" customHeight="1" x14ac:dyDescent="0.2">
      <c r="A75" s="21">
        <v>17</v>
      </c>
      <c r="B75" s="101" t="s">
        <v>1</v>
      </c>
      <c r="C75" s="22"/>
      <c r="D75" s="22">
        <v>2</v>
      </c>
      <c r="E75" s="108"/>
      <c r="F75" s="24">
        <f t="shared" si="5"/>
        <v>2</v>
      </c>
      <c r="G75" s="22"/>
      <c r="H75" s="22">
        <v>2</v>
      </c>
      <c r="I75" s="108"/>
      <c r="J75" s="24">
        <f t="shared" si="6"/>
        <v>2</v>
      </c>
      <c r="K75" s="22"/>
      <c r="L75" s="22">
        <v>2</v>
      </c>
      <c r="M75" s="108"/>
      <c r="N75" s="24">
        <f t="shared" si="7"/>
        <v>2</v>
      </c>
      <c r="O75" s="112"/>
      <c r="P75" s="22">
        <v>2</v>
      </c>
      <c r="Q75" s="108"/>
      <c r="R75" s="25"/>
      <c r="S75" s="24">
        <f t="shared" si="8"/>
        <v>2</v>
      </c>
      <c r="T75" s="26" t="str">
        <f t="shared" si="9"/>
        <v>+</v>
      </c>
    </row>
    <row r="76" spans="1:20" ht="18.75" customHeight="1" x14ac:dyDescent="0.2">
      <c r="A76" s="21">
        <v>18</v>
      </c>
      <c r="B76" s="101" t="s">
        <v>1</v>
      </c>
      <c r="C76" s="22"/>
      <c r="D76" s="22">
        <v>2</v>
      </c>
      <c r="E76" s="108"/>
      <c r="F76" s="24">
        <f t="shared" si="5"/>
        <v>2</v>
      </c>
      <c r="G76" s="22"/>
      <c r="H76" s="22">
        <v>2</v>
      </c>
      <c r="I76" s="108"/>
      <c r="J76" s="24">
        <f t="shared" si="6"/>
        <v>2</v>
      </c>
      <c r="K76" s="22"/>
      <c r="L76" s="22">
        <v>2</v>
      </c>
      <c r="M76" s="108"/>
      <c r="N76" s="24">
        <f t="shared" si="7"/>
        <v>2</v>
      </c>
      <c r="O76" s="112"/>
      <c r="P76" s="22">
        <v>2</v>
      </c>
      <c r="Q76" s="108"/>
      <c r="R76" s="25"/>
      <c r="S76" s="24">
        <f t="shared" si="8"/>
        <v>2</v>
      </c>
      <c r="T76" s="26" t="str">
        <f t="shared" si="9"/>
        <v>+</v>
      </c>
    </row>
    <row r="77" spans="1:20" ht="18.75" customHeight="1" x14ac:dyDescent="0.2">
      <c r="A77" s="21">
        <v>19</v>
      </c>
      <c r="B77" s="101" t="s">
        <v>1</v>
      </c>
      <c r="C77" s="22"/>
      <c r="D77" s="22">
        <v>2</v>
      </c>
      <c r="E77" s="108"/>
      <c r="F77" s="24">
        <f t="shared" si="5"/>
        <v>2</v>
      </c>
      <c r="G77" s="22"/>
      <c r="H77" s="22">
        <v>2</v>
      </c>
      <c r="I77" s="108"/>
      <c r="J77" s="24">
        <f t="shared" si="6"/>
        <v>2</v>
      </c>
      <c r="K77" s="22"/>
      <c r="L77" s="22">
        <v>2</v>
      </c>
      <c r="M77" s="108"/>
      <c r="N77" s="24">
        <f t="shared" si="7"/>
        <v>2</v>
      </c>
      <c r="O77" s="112"/>
      <c r="P77" s="22">
        <v>2</v>
      </c>
      <c r="Q77" s="108"/>
      <c r="R77" s="25"/>
      <c r="S77" s="24">
        <f t="shared" si="8"/>
        <v>2</v>
      </c>
      <c r="T77" s="26" t="str">
        <f t="shared" si="9"/>
        <v>+</v>
      </c>
    </row>
    <row r="78" spans="1:20" ht="18.75" customHeight="1" x14ac:dyDescent="0.2">
      <c r="A78" s="21">
        <v>20</v>
      </c>
      <c r="B78" s="101" t="s">
        <v>1</v>
      </c>
      <c r="C78" s="22"/>
      <c r="D78" s="22">
        <v>2</v>
      </c>
      <c r="E78" s="108"/>
      <c r="F78" s="24">
        <f t="shared" si="5"/>
        <v>2</v>
      </c>
      <c r="G78" s="22"/>
      <c r="H78" s="22">
        <v>2</v>
      </c>
      <c r="I78" s="108"/>
      <c r="J78" s="24">
        <f t="shared" si="6"/>
        <v>2</v>
      </c>
      <c r="K78" s="22"/>
      <c r="L78" s="22">
        <v>2</v>
      </c>
      <c r="M78" s="108"/>
      <c r="N78" s="24">
        <f t="shared" si="7"/>
        <v>2</v>
      </c>
      <c r="O78" s="112"/>
      <c r="P78" s="22">
        <v>2</v>
      </c>
      <c r="Q78" s="108"/>
      <c r="R78" s="25"/>
      <c r="S78" s="24">
        <f t="shared" si="8"/>
        <v>2</v>
      </c>
      <c r="T78" s="26" t="str">
        <f t="shared" si="9"/>
        <v>+</v>
      </c>
    </row>
    <row r="79" spans="1:20" ht="18.75" customHeight="1" x14ac:dyDescent="0.2">
      <c r="A79" s="21">
        <v>21</v>
      </c>
      <c r="B79" s="101" t="s">
        <v>1</v>
      </c>
      <c r="C79" s="22"/>
      <c r="D79" s="22">
        <v>2</v>
      </c>
      <c r="E79" s="108"/>
      <c r="F79" s="24">
        <f t="shared" si="5"/>
        <v>2</v>
      </c>
      <c r="G79" s="22"/>
      <c r="H79" s="22">
        <v>2</v>
      </c>
      <c r="I79" s="108"/>
      <c r="J79" s="24">
        <f t="shared" si="6"/>
        <v>2</v>
      </c>
      <c r="K79" s="22"/>
      <c r="L79" s="22">
        <v>2</v>
      </c>
      <c r="M79" s="108"/>
      <c r="N79" s="24">
        <f t="shared" si="7"/>
        <v>2</v>
      </c>
      <c r="O79" s="112"/>
      <c r="P79" s="22">
        <v>2</v>
      </c>
      <c r="Q79" s="108"/>
      <c r="R79" s="25"/>
      <c r="S79" s="24">
        <f t="shared" si="8"/>
        <v>2</v>
      </c>
      <c r="T79" s="26" t="str">
        <f t="shared" si="9"/>
        <v>+</v>
      </c>
    </row>
    <row r="80" spans="1:20" ht="18.75" customHeight="1" x14ac:dyDescent="0.2">
      <c r="A80" s="21">
        <v>22</v>
      </c>
      <c r="B80" s="101" t="s">
        <v>1</v>
      </c>
      <c r="C80" s="22"/>
      <c r="D80" s="22">
        <v>2</v>
      </c>
      <c r="E80" s="108"/>
      <c r="F80" s="24">
        <f t="shared" si="5"/>
        <v>2</v>
      </c>
      <c r="G80" s="22"/>
      <c r="H80" s="22">
        <v>2</v>
      </c>
      <c r="I80" s="108"/>
      <c r="J80" s="24">
        <f t="shared" si="6"/>
        <v>2</v>
      </c>
      <c r="K80" s="22"/>
      <c r="L80" s="22">
        <v>2</v>
      </c>
      <c r="M80" s="108"/>
      <c r="N80" s="24">
        <f t="shared" si="7"/>
        <v>2</v>
      </c>
      <c r="O80" s="112"/>
      <c r="P80" s="22">
        <v>2</v>
      </c>
      <c r="Q80" s="108"/>
      <c r="R80" s="25"/>
      <c r="S80" s="24">
        <f t="shared" si="8"/>
        <v>2</v>
      </c>
      <c r="T80" s="26" t="str">
        <f t="shared" si="9"/>
        <v>+</v>
      </c>
    </row>
    <row r="81" spans="1:20" ht="18.75" customHeight="1" x14ac:dyDescent="0.2">
      <c r="A81" s="21">
        <v>23</v>
      </c>
      <c r="B81" s="101" t="s">
        <v>1</v>
      </c>
      <c r="C81" s="22"/>
      <c r="D81" s="22">
        <v>2</v>
      </c>
      <c r="E81" s="108"/>
      <c r="F81" s="24">
        <f t="shared" si="5"/>
        <v>2</v>
      </c>
      <c r="G81" s="22"/>
      <c r="H81" s="22">
        <v>2</v>
      </c>
      <c r="I81" s="108"/>
      <c r="J81" s="24">
        <f t="shared" si="6"/>
        <v>2</v>
      </c>
      <c r="K81" s="22"/>
      <c r="L81" s="22">
        <v>2</v>
      </c>
      <c r="M81" s="108"/>
      <c r="N81" s="24">
        <f t="shared" si="7"/>
        <v>2</v>
      </c>
      <c r="O81" s="112"/>
      <c r="P81" s="22">
        <v>2</v>
      </c>
      <c r="Q81" s="108"/>
      <c r="R81" s="25"/>
      <c r="S81" s="24">
        <f t="shared" si="8"/>
        <v>2</v>
      </c>
      <c r="T81" s="26" t="str">
        <f t="shared" si="9"/>
        <v>+</v>
      </c>
    </row>
    <row r="82" spans="1:20" ht="18.75" customHeight="1" x14ac:dyDescent="0.2">
      <c r="A82" s="21">
        <v>24</v>
      </c>
      <c r="B82" s="101" t="s">
        <v>1</v>
      </c>
      <c r="C82" s="22"/>
      <c r="D82" s="22">
        <v>2</v>
      </c>
      <c r="E82" s="108"/>
      <c r="F82" s="24">
        <f t="shared" si="5"/>
        <v>2</v>
      </c>
      <c r="G82" s="22"/>
      <c r="H82" s="22">
        <v>2</v>
      </c>
      <c r="I82" s="108"/>
      <c r="J82" s="24">
        <f t="shared" si="6"/>
        <v>2</v>
      </c>
      <c r="K82" s="22"/>
      <c r="L82" s="22">
        <v>2</v>
      </c>
      <c r="M82" s="108"/>
      <c r="N82" s="24">
        <f t="shared" si="7"/>
        <v>2</v>
      </c>
      <c r="O82" s="112"/>
      <c r="P82" s="22">
        <v>2</v>
      </c>
      <c r="Q82" s="108"/>
      <c r="R82" s="25"/>
      <c r="S82" s="24">
        <f t="shared" si="8"/>
        <v>2</v>
      </c>
      <c r="T82" s="26" t="str">
        <f t="shared" si="9"/>
        <v>+</v>
      </c>
    </row>
    <row r="83" spans="1:20" ht="18.75" customHeight="1" x14ac:dyDescent="0.2">
      <c r="A83" s="28">
        <v>25</v>
      </c>
      <c r="B83" s="102" t="s">
        <v>1</v>
      </c>
      <c r="C83" s="30"/>
      <c r="D83" s="30"/>
      <c r="E83" s="31">
        <v>1</v>
      </c>
      <c r="F83" s="32">
        <f t="shared" si="5"/>
        <v>1</v>
      </c>
      <c r="G83" s="30"/>
      <c r="H83" s="30"/>
      <c r="I83" s="31">
        <v>1</v>
      </c>
      <c r="J83" s="32">
        <f t="shared" si="6"/>
        <v>1</v>
      </c>
      <c r="K83" s="30"/>
      <c r="L83" s="30"/>
      <c r="M83" s="31">
        <v>1</v>
      </c>
      <c r="N83" s="32">
        <f t="shared" si="7"/>
        <v>1</v>
      </c>
      <c r="O83" s="122"/>
      <c r="P83" s="123"/>
      <c r="Q83" s="121">
        <v>1</v>
      </c>
      <c r="R83" s="33"/>
      <c r="S83" s="24">
        <f t="shared" si="8"/>
        <v>1</v>
      </c>
      <c r="T83" s="26" t="str">
        <f t="shared" si="9"/>
        <v>+</v>
      </c>
    </row>
    <row r="84" spans="1:20" ht="18.75" customHeight="1" x14ac:dyDescent="0.2">
      <c r="A84" s="28">
        <v>26</v>
      </c>
      <c r="B84" s="29"/>
      <c r="C84" s="30"/>
      <c r="D84" s="30"/>
      <c r="E84" s="31">
        <v>0</v>
      </c>
      <c r="F84" s="32">
        <f t="shared" si="5"/>
        <v>0</v>
      </c>
      <c r="G84" s="30"/>
      <c r="H84" s="30"/>
      <c r="I84" s="31">
        <v>0</v>
      </c>
      <c r="J84" s="32">
        <f t="shared" si="6"/>
        <v>0</v>
      </c>
      <c r="K84" s="30"/>
      <c r="L84" s="30"/>
      <c r="M84" s="31">
        <v>0</v>
      </c>
      <c r="N84" s="32">
        <f t="shared" si="7"/>
        <v>0</v>
      </c>
      <c r="O84" s="122"/>
      <c r="P84" s="123"/>
      <c r="Q84" s="121">
        <v>0</v>
      </c>
      <c r="R84" s="33"/>
      <c r="S84" s="24">
        <f t="shared" si="8"/>
        <v>0</v>
      </c>
      <c r="T84" s="26" t="str">
        <f t="shared" si="9"/>
        <v>-</v>
      </c>
    </row>
    <row r="85" spans="1:20" ht="18.75" customHeight="1" x14ac:dyDescent="0.2">
      <c r="A85" s="28">
        <v>27</v>
      </c>
      <c r="B85" s="29"/>
      <c r="C85" s="30"/>
      <c r="D85" s="30"/>
      <c r="E85" s="31">
        <v>0</v>
      </c>
      <c r="F85" s="24">
        <f>AVERAGE(C85:E85)</f>
        <v>0</v>
      </c>
      <c r="G85" s="30"/>
      <c r="H85" s="30"/>
      <c r="I85" s="31">
        <v>0</v>
      </c>
      <c r="J85" s="32">
        <f t="shared" si="6"/>
        <v>0</v>
      </c>
      <c r="K85" s="30"/>
      <c r="L85" s="30"/>
      <c r="M85" s="31">
        <v>0</v>
      </c>
      <c r="N85" s="24">
        <f>AVERAGE(K85:M85)</f>
        <v>0</v>
      </c>
      <c r="O85" s="122"/>
      <c r="P85" s="123"/>
      <c r="Q85" s="121">
        <v>0</v>
      </c>
      <c r="R85" s="33"/>
      <c r="S85" s="24">
        <f t="shared" si="8"/>
        <v>0</v>
      </c>
      <c r="T85" s="26" t="str">
        <f t="shared" si="9"/>
        <v>-</v>
      </c>
    </row>
    <row r="86" spans="1:20" ht="18.75" customHeight="1" x14ac:dyDescent="0.2">
      <c r="A86" s="28">
        <v>28</v>
      </c>
      <c r="B86" s="29"/>
      <c r="C86" s="30"/>
      <c r="D86" s="30"/>
      <c r="E86" s="31">
        <v>0</v>
      </c>
      <c r="F86" s="32">
        <f t="shared" si="5"/>
        <v>0</v>
      </c>
      <c r="G86" s="30"/>
      <c r="H86" s="30"/>
      <c r="I86" s="31">
        <v>0</v>
      </c>
      <c r="J86" s="32">
        <f t="shared" si="6"/>
        <v>0</v>
      </c>
      <c r="K86" s="30"/>
      <c r="L86" s="30"/>
      <c r="M86" s="31">
        <v>0</v>
      </c>
      <c r="N86" s="24">
        <f t="shared" si="7"/>
        <v>0</v>
      </c>
      <c r="O86" s="122"/>
      <c r="P86" s="123"/>
      <c r="Q86" s="121">
        <v>0</v>
      </c>
      <c r="R86" s="33"/>
      <c r="S86" s="24">
        <f t="shared" si="8"/>
        <v>0</v>
      </c>
      <c r="T86" s="26" t="str">
        <f t="shared" si="9"/>
        <v>-</v>
      </c>
    </row>
    <row r="87" spans="1:20" ht="18.75" customHeight="1" thickBot="1" x14ac:dyDescent="0.25">
      <c r="A87" s="28">
        <v>29</v>
      </c>
      <c r="B87" s="29"/>
      <c r="C87" s="30"/>
      <c r="D87" s="30"/>
      <c r="E87" s="31">
        <v>0</v>
      </c>
      <c r="F87" s="32">
        <f t="shared" si="5"/>
        <v>0</v>
      </c>
      <c r="G87" s="30"/>
      <c r="H87" s="30"/>
      <c r="I87" s="31">
        <v>0</v>
      </c>
      <c r="J87" s="32">
        <f t="shared" si="6"/>
        <v>0</v>
      </c>
      <c r="K87" s="30"/>
      <c r="L87" s="30"/>
      <c r="M87" s="31">
        <v>0</v>
      </c>
      <c r="N87" s="24">
        <f t="shared" si="7"/>
        <v>0</v>
      </c>
      <c r="O87" s="113"/>
      <c r="P87" s="124"/>
      <c r="Q87" s="121">
        <v>0</v>
      </c>
      <c r="R87" s="33"/>
      <c r="S87" s="24">
        <f t="shared" si="8"/>
        <v>0</v>
      </c>
      <c r="T87" s="26" t="str">
        <f t="shared" si="9"/>
        <v>-</v>
      </c>
    </row>
    <row r="88" spans="1:20" ht="18.75" customHeight="1" x14ac:dyDescent="0.2">
      <c r="A88" s="217" t="s">
        <v>23</v>
      </c>
      <c r="B88" s="218"/>
      <c r="C88" s="9">
        <f>COUNTIF(C59:C87,3)/T88</f>
        <v>0</v>
      </c>
      <c r="D88" s="9">
        <f>COUNTIF(D59:D87,2)/T88</f>
        <v>0.96</v>
      </c>
      <c r="E88" s="13">
        <f>COUNTIF(E59:E87,1)/T88</f>
        <v>0.04</v>
      </c>
      <c r="F88" s="219">
        <f>SUMIF(F59:F87,"&gt;0")/T88</f>
        <v>1.96</v>
      </c>
      <c r="G88" s="9">
        <f>COUNTIF(G59:G87,3)/T88</f>
        <v>0.2</v>
      </c>
      <c r="H88" s="9">
        <f>COUNTIF(H59:H87,2)/T88</f>
        <v>0.76</v>
      </c>
      <c r="I88" s="13">
        <f>COUNTIF(I59:I87,1)/T88</f>
        <v>0.04</v>
      </c>
      <c r="J88" s="219">
        <f>SUMIF(J59:J87,"&gt;0")/T88</f>
        <v>2.16</v>
      </c>
      <c r="K88" s="9">
        <f>COUNTIF(K59:K87,3)/T88</f>
        <v>0.2</v>
      </c>
      <c r="L88" s="9">
        <f>COUNTIF(L59:L87,2)/T88</f>
        <v>0.76</v>
      </c>
      <c r="M88" s="13">
        <f>COUNTIF(M59:M87,1)/T88</f>
        <v>0.04</v>
      </c>
      <c r="N88" s="219">
        <f>SUMIF(N59:N87,"&gt;0")/T88</f>
        <v>2.16</v>
      </c>
      <c r="O88" s="9">
        <f>COUNTIF(O59:O87,3)/T88</f>
        <v>0.2</v>
      </c>
      <c r="P88" s="9">
        <f>COUNTIF(P59:P87,2)/T88</f>
        <v>0.76</v>
      </c>
      <c r="Q88" s="9">
        <f>COUNTIF(Q59:Q87,1)/T88</f>
        <v>0.04</v>
      </c>
      <c r="R88" s="9">
        <f>COUNTIF(R59:R87,1)/T88</f>
        <v>0</v>
      </c>
      <c r="S88" s="250">
        <f>SUMIF(S59:S87,"&gt;0")/T88</f>
        <v>2.16</v>
      </c>
      <c r="T88" s="221">
        <f>COUNTIF(T59:T87,"+")</f>
        <v>25</v>
      </c>
    </row>
    <row r="89" spans="1:20" ht="18.75" customHeight="1" thickBot="1" x14ac:dyDescent="0.25">
      <c r="A89" s="227" t="s">
        <v>22</v>
      </c>
      <c r="B89" s="228"/>
      <c r="C89" s="15">
        <f>COUNTIF(C59:C87,"3")</f>
        <v>0</v>
      </c>
      <c r="D89" s="15">
        <f>COUNTIF(D59:D87,"2")</f>
        <v>24</v>
      </c>
      <c r="E89" s="16">
        <f>COUNTIF(E59:E87,"1")</f>
        <v>1</v>
      </c>
      <c r="F89" s="220"/>
      <c r="G89" s="15">
        <f>COUNTIF(G59:G87,"3")</f>
        <v>5</v>
      </c>
      <c r="H89" s="15">
        <f>COUNTIF(H59:H87,"2")</f>
        <v>19</v>
      </c>
      <c r="I89" s="16">
        <f>COUNTIF(I59:I87,"1")</f>
        <v>1</v>
      </c>
      <c r="J89" s="220"/>
      <c r="K89" s="15">
        <f>COUNTIF(K59:K87,"3")</f>
        <v>5</v>
      </c>
      <c r="L89" s="15">
        <f>COUNTIF(L59:L87,"2")</f>
        <v>19</v>
      </c>
      <c r="M89" s="16">
        <f>COUNTIF(M59:M87,"1")</f>
        <v>1</v>
      </c>
      <c r="N89" s="220"/>
      <c r="O89" s="15">
        <f>COUNTIF(O59:O87,"3")</f>
        <v>5</v>
      </c>
      <c r="P89" s="15">
        <f>COUNTIF(P59:P87,"2")</f>
        <v>19</v>
      </c>
      <c r="Q89" s="15">
        <f>COUNTIF(Q59:Q87,"1")</f>
        <v>1</v>
      </c>
      <c r="R89" s="15">
        <f>COUNTIF(R59:R87,"3")</f>
        <v>0</v>
      </c>
      <c r="S89" s="251"/>
      <c r="T89" s="222"/>
    </row>
    <row r="90" spans="1:20" ht="18.75" customHeight="1" x14ac:dyDescent="0.2">
      <c r="A90" s="19"/>
      <c r="B90" s="19"/>
      <c r="C90" s="20"/>
      <c r="D90" s="20"/>
      <c r="E90" s="20"/>
      <c r="F90" s="12"/>
      <c r="G90" s="20"/>
      <c r="H90" s="20"/>
      <c r="I90" s="20"/>
      <c r="J90" s="12"/>
      <c r="K90" s="20"/>
      <c r="L90" s="20"/>
      <c r="M90" s="20"/>
      <c r="N90" s="12"/>
      <c r="O90" s="20"/>
      <c r="P90" s="20"/>
      <c r="Q90"/>
      <c r="R90"/>
      <c r="S90"/>
    </row>
    <row r="91" spans="1:20" ht="18.75" customHeight="1" x14ac:dyDescent="0.2">
      <c r="A91" s="19"/>
      <c r="B91" s="19"/>
      <c r="C91" s="20"/>
      <c r="D91" s="20"/>
      <c r="E91" s="20"/>
      <c r="F91" s="12"/>
      <c r="G91" s="20"/>
      <c r="H91" s="20"/>
      <c r="I91" s="20"/>
      <c r="J91" s="12"/>
      <c r="K91" s="20"/>
      <c r="L91" s="20"/>
      <c r="M91" s="20"/>
      <c r="N91" s="12"/>
      <c r="O91" s="20"/>
      <c r="P91" s="20"/>
      <c r="Q91"/>
      <c r="R91"/>
      <c r="S91"/>
    </row>
    <row r="92" spans="1:20" ht="18.75" customHeight="1" x14ac:dyDescent="0.2">
      <c r="A92" s="19"/>
      <c r="B92" s="19"/>
      <c r="C92" s="20"/>
      <c r="D92" s="20"/>
      <c r="E92" s="20"/>
      <c r="F92" s="12"/>
      <c r="G92" s="20"/>
      <c r="H92" s="20"/>
      <c r="I92" s="20"/>
      <c r="J92" s="12"/>
      <c r="K92" s="20"/>
      <c r="L92" s="20"/>
      <c r="M92" s="20"/>
      <c r="N92" s="12"/>
      <c r="O92" s="20"/>
      <c r="P92" s="20"/>
      <c r="Q92"/>
      <c r="R92"/>
      <c r="S92"/>
    </row>
    <row r="93" spans="1:20" ht="18.75" customHeight="1" x14ac:dyDescent="0.3">
      <c r="A93" s="234" t="s">
        <v>27</v>
      </c>
      <c r="B93" s="234"/>
      <c r="C93" s="234"/>
      <c r="D93" s="234"/>
      <c r="E93" s="234"/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</row>
    <row r="94" spans="1:20" ht="18.75" customHeight="1" x14ac:dyDescent="0.2">
      <c r="A94" s="235" t="s">
        <v>0</v>
      </c>
      <c r="B94" s="235"/>
      <c r="C94" s="235"/>
      <c r="D94" s="235"/>
      <c r="E94" s="235"/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</row>
    <row r="95" spans="1:20" ht="18.75" customHeight="1" x14ac:dyDescent="0.2">
      <c r="A95" s="235" t="s">
        <v>53</v>
      </c>
      <c r="B95" s="235"/>
      <c r="C95" s="235"/>
      <c r="D95" s="235"/>
      <c r="E95" s="235"/>
      <c r="F95" s="235"/>
      <c r="G95" s="235"/>
      <c r="H95" s="235"/>
      <c r="I95" s="235"/>
      <c r="J95" s="235"/>
      <c r="K95" s="235"/>
      <c r="L95" s="235"/>
      <c r="M95" s="235"/>
      <c r="N95" s="235"/>
      <c r="O95" s="235"/>
      <c r="P95" s="235"/>
      <c r="Q95" s="235"/>
      <c r="R95" s="235"/>
      <c r="S95" s="235"/>
      <c r="T95" s="235"/>
    </row>
    <row r="96" spans="1:20" ht="18.75" customHeight="1" x14ac:dyDescent="0.3">
      <c r="A96" s="234" t="s">
        <v>49</v>
      </c>
      <c r="B96" s="234"/>
      <c r="C96" s="234"/>
      <c r="D96" s="234"/>
      <c r="E96" s="234"/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</row>
    <row r="97" spans="1:20" ht="18.75" customHeight="1" x14ac:dyDescent="0.2">
      <c r="A97" s="19"/>
      <c r="B97" s="19"/>
      <c r="C97" s="20"/>
      <c r="D97" s="20"/>
      <c r="E97" s="20"/>
      <c r="F97" s="12"/>
      <c r="G97" s="20"/>
      <c r="H97" s="20"/>
      <c r="I97" s="20"/>
      <c r="J97" s="12"/>
      <c r="K97" s="20"/>
      <c r="L97" s="20"/>
      <c r="M97" s="20"/>
      <c r="N97" s="12"/>
      <c r="O97" s="20"/>
      <c r="P97" s="20"/>
      <c r="Q97"/>
      <c r="R97"/>
      <c r="S97"/>
    </row>
    <row r="98" spans="1:20" s="89" customFormat="1" ht="18.75" customHeight="1" thickBot="1" x14ac:dyDescent="0.35">
      <c r="A98" s="236" t="s">
        <v>69</v>
      </c>
      <c r="B98" s="236"/>
      <c r="C98" s="237" t="s">
        <v>96</v>
      </c>
      <c r="D98" s="238"/>
      <c r="E98" s="238"/>
      <c r="F98" s="238"/>
      <c r="G98" s="238"/>
      <c r="H98" s="238"/>
      <c r="I98" s="238"/>
      <c r="J98" s="239"/>
      <c r="K98" s="95"/>
      <c r="L98" s="95"/>
      <c r="M98" s="95"/>
      <c r="N98" s="95"/>
      <c r="O98" s="95"/>
    </row>
    <row r="99" spans="1:20" s="89" customFormat="1" ht="18.75" customHeight="1" thickBot="1" x14ac:dyDescent="0.35">
      <c r="A99" s="236" t="s">
        <v>75</v>
      </c>
      <c r="B99" s="284"/>
      <c r="C99" s="285" t="s">
        <v>90</v>
      </c>
      <c r="D99" s="286"/>
      <c r="E99" s="286"/>
      <c r="F99" s="286"/>
      <c r="G99" s="286"/>
      <c r="H99" s="286"/>
      <c r="I99" s="286"/>
      <c r="J99" s="287"/>
      <c r="K99" s="160"/>
      <c r="L99" s="160"/>
      <c r="M99" s="160"/>
      <c r="N99" s="160"/>
      <c r="O99" s="160"/>
      <c r="P99" s="91"/>
      <c r="Q99" s="92"/>
      <c r="R99" s="93"/>
      <c r="S99" s="93"/>
    </row>
    <row r="100" spans="1:20" s="89" customFormat="1" ht="18.75" customHeight="1" x14ac:dyDescent="0.3">
      <c r="A100" s="90" t="s">
        <v>9</v>
      </c>
      <c r="B100" s="96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4"/>
      <c r="Q100" s="92"/>
      <c r="R100" s="93"/>
      <c r="S100" s="93"/>
    </row>
    <row r="101" spans="1:20" ht="18.75" customHeight="1" x14ac:dyDescent="0.2">
      <c r="A101" s="192" t="s">
        <v>50</v>
      </c>
      <c r="B101" s="192"/>
      <c r="C101" s="192"/>
      <c r="D101" s="192"/>
      <c r="E101" s="192"/>
      <c r="F101" s="192"/>
      <c r="G101" s="192"/>
      <c r="H101" s="192"/>
      <c r="I101" s="192"/>
      <c r="J101" s="192"/>
      <c r="K101" s="192"/>
      <c r="L101" s="192"/>
      <c r="M101" s="192"/>
      <c r="N101" s="192"/>
      <c r="O101" s="192"/>
      <c r="P101" s="99"/>
      <c r="Q101" s="2"/>
      <c r="R101" s="2"/>
      <c r="S101" s="2"/>
    </row>
    <row r="102" spans="1:20" ht="18.75" customHeight="1" thickBot="1" x14ac:dyDescent="0.25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/>
      <c r="R102"/>
      <c r="S102"/>
    </row>
    <row r="103" spans="1:20" ht="31.5" customHeight="1" x14ac:dyDescent="0.2">
      <c r="A103" s="240"/>
      <c r="B103" s="242" t="s">
        <v>1</v>
      </c>
      <c r="C103" s="244" t="s">
        <v>36</v>
      </c>
      <c r="D103" s="245"/>
      <c r="E103" s="246"/>
      <c r="F103" s="247" t="s">
        <v>29</v>
      </c>
      <c r="G103" s="254" t="s">
        <v>37</v>
      </c>
      <c r="H103" s="255"/>
      <c r="I103" s="256"/>
      <c r="J103" s="247" t="s">
        <v>29</v>
      </c>
      <c r="K103" s="249" t="s">
        <v>39</v>
      </c>
      <c r="L103" s="245"/>
      <c r="M103" s="246"/>
      <c r="N103" s="247" t="s">
        <v>29</v>
      </c>
      <c r="O103" s="244" t="s">
        <v>40</v>
      </c>
      <c r="P103" s="245"/>
      <c r="Q103" s="245"/>
      <c r="R103" s="246"/>
      <c r="S103" s="247" t="s">
        <v>29</v>
      </c>
      <c r="T103" s="247" t="s">
        <v>10</v>
      </c>
    </row>
    <row r="104" spans="1:20" ht="18.75" customHeight="1" thickBot="1" x14ac:dyDescent="0.25">
      <c r="A104" s="241"/>
      <c r="B104" s="243"/>
      <c r="C104" s="34" t="s">
        <v>2</v>
      </c>
      <c r="D104" s="34" t="s">
        <v>3</v>
      </c>
      <c r="E104" s="35" t="s">
        <v>4</v>
      </c>
      <c r="F104" s="248"/>
      <c r="G104" s="34" t="s">
        <v>2</v>
      </c>
      <c r="H104" s="34" t="s">
        <v>3</v>
      </c>
      <c r="I104" s="35" t="s">
        <v>4</v>
      </c>
      <c r="J104" s="248"/>
      <c r="K104" s="34" t="s">
        <v>2</v>
      </c>
      <c r="L104" s="34" t="s">
        <v>3</v>
      </c>
      <c r="M104" s="35" t="s">
        <v>4</v>
      </c>
      <c r="N104" s="248"/>
      <c r="O104" s="119" t="s">
        <v>2</v>
      </c>
      <c r="P104" s="34" t="s">
        <v>3</v>
      </c>
      <c r="Q104" s="118" t="s">
        <v>4</v>
      </c>
      <c r="R104" s="36" t="s">
        <v>4</v>
      </c>
      <c r="S104" s="248"/>
      <c r="T104" s="248"/>
    </row>
    <row r="105" spans="1:20" ht="18.75" customHeight="1" x14ac:dyDescent="0.2">
      <c r="A105" s="21">
        <v>1</v>
      </c>
      <c r="B105" s="101" t="s">
        <v>1</v>
      </c>
      <c r="C105" s="22">
        <v>3</v>
      </c>
      <c r="D105" s="22"/>
      <c r="E105" s="23"/>
      <c r="F105" s="24">
        <f>AVERAGE(C105:E105)</f>
        <v>3</v>
      </c>
      <c r="G105" s="22">
        <v>3</v>
      </c>
      <c r="H105" s="22"/>
      <c r="I105" s="23"/>
      <c r="J105" s="24">
        <f>AVERAGE(G105:I105)</f>
        <v>3</v>
      </c>
      <c r="K105" s="22">
        <v>3</v>
      </c>
      <c r="L105" s="127"/>
      <c r="M105" s="128"/>
      <c r="N105" s="24">
        <f>AVERAGE(K105:M105)</f>
        <v>3</v>
      </c>
      <c r="O105" s="112">
        <v>3</v>
      </c>
      <c r="P105" s="127"/>
      <c r="Q105" s="128"/>
      <c r="R105" s="25"/>
      <c r="S105" s="24">
        <f>AVERAGE(O105:Q105)</f>
        <v>3</v>
      </c>
      <c r="T105" s="26" t="str">
        <f>IF(SUM(C105:E105,G105:I105,K105:M105,O105:Q105)&gt;0,"+","-")</f>
        <v>+</v>
      </c>
    </row>
    <row r="106" spans="1:20" ht="18.75" customHeight="1" x14ac:dyDescent="0.2">
      <c r="A106" s="21">
        <v>2</v>
      </c>
      <c r="B106" s="101" t="s">
        <v>1</v>
      </c>
      <c r="C106" s="22">
        <v>3</v>
      </c>
      <c r="D106" s="22"/>
      <c r="E106" s="23"/>
      <c r="F106" s="24">
        <f t="shared" ref="F106:F133" si="10">AVERAGE(C106:E106)</f>
        <v>3</v>
      </c>
      <c r="G106" s="22">
        <v>3</v>
      </c>
      <c r="H106" s="22"/>
      <c r="I106" s="23"/>
      <c r="J106" s="24">
        <f t="shared" ref="J106:J133" si="11">AVERAGE(G106:I106)</f>
        <v>3</v>
      </c>
      <c r="K106" s="22">
        <v>3</v>
      </c>
      <c r="L106" s="98"/>
      <c r="M106" s="108"/>
      <c r="N106" s="24">
        <f t="shared" ref="N106:N133" si="12">AVERAGE(K106:M106)</f>
        <v>3</v>
      </c>
      <c r="O106" s="112">
        <v>3</v>
      </c>
      <c r="P106" s="98"/>
      <c r="Q106" s="108"/>
      <c r="R106" s="25"/>
      <c r="S106" s="24">
        <f t="shared" ref="S106:S133" si="13">AVERAGE(O106:Q106)</f>
        <v>3</v>
      </c>
      <c r="T106" s="26" t="str">
        <f t="shared" ref="T106:T133" si="14">IF(SUM(C106:E106,G106:I106,K106:M106,O106:Q106)&gt;0,"+","-")</f>
        <v>+</v>
      </c>
    </row>
    <row r="107" spans="1:20" ht="18.75" customHeight="1" x14ac:dyDescent="0.2">
      <c r="A107" s="21">
        <v>3</v>
      </c>
      <c r="B107" s="101" t="s">
        <v>1</v>
      </c>
      <c r="C107" s="22">
        <v>3</v>
      </c>
      <c r="D107" s="22"/>
      <c r="E107" s="23"/>
      <c r="F107" s="24">
        <f t="shared" si="10"/>
        <v>3</v>
      </c>
      <c r="G107" s="22">
        <v>3</v>
      </c>
      <c r="H107" s="22"/>
      <c r="I107" s="23"/>
      <c r="J107" s="24">
        <f t="shared" si="11"/>
        <v>3</v>
      </c>
      <c r="K107" s="22">
        <v>3</v>
      </c>
      <c r="L107" s="98"/>
      <c r="M107" s="108"/>
      <c r="N107" s="24">
        <f t="shared" si="12"/>
        <v>3</v>
      </c>
      <c r="O107" s="112">
        <v>3</v>
      </c>
      <c r="P107" s="98"/>
      <c r="Q107" s="108"/>
      <c r="R107" s="25"/>
      <c r="S107" s="24">
        <f t="shared" si="13"/>
        <v>3</v>
      </c>
      <c r="T107" s="26" t="str">
        <f t="shared" si="14"/>
        <v>+</v>
      </c>
    </row>
    <row r="108" spans="1:20" ht="18.75" customHeight="1" x14ac:dyDescent="0.2">
      <c r="A108" s="21">
        <v>4</v>
      </c>
      <c r="B108" s="101" t="s">
        <v>1</v>
      </c>
      <c r="C108" s="22"/>
      <c r="D108" s="22">
        <v>2</v>
      </c>
      <c r="E108" s="23"/>
      <c r="F108" s="24">
        <f t="shared" si="10"/>
        <v>2</v>
      </c>
      <c r="G108" s="22">
        <v>3</v>
      </c>
      <c r="H108" s="22"/>
      <c r="I108" s="23"/>
      <c r="J108" s="24">
        <f t="shared" si="11"/>
        <v>3</v>
      </c>
      <c r="K108" s="22">
        <v>3</v>
      </c>
      <c r="L108" s="98"/>
      <c r="M108" s="108"/>
      <c r="N108" s="24">
        <f t="shared" si="12"/>
        <v>3</v>
      </c>
      <c r="O108" s="112">
        <v>3</v>
      </c>
      <c r="P108" s="98"/>
      <c r="Q108" s="108"/>
      <c r="R108" s="25"/>
      <c r="S108" s="24">
        <f t="shared" si="13"/>
        <v>3</v>
      </c>
      <c r="T108" s="26" t="str">
        <f t="shared" si="14"/>
        <v>+</v>
      </c>
    </row>
    <row r="109" spans="1:20" ht="18.75" customHeight="1" x14ac:dyDescent="0.2">
      <c r="A109" s="21">
        <v>5</v>
      </c>
      <c r="B109" s="101" t="s">
        <v>1</v>
      </c>
      <c r="C109" s="22"/>
      <c r="D109" s="22">
        <v>2</v>
      </c>
      <c r="E109" s="23"/>
      <c r="F109" s="24">
        <f t="shared" si="10"/>
        <v>2</v>
      </c>
      <c r="G109" s="22">
        <v>3</v>
      </c>
      <c r="H109" s="22"/>
      <c r="I109" s="23"/>
      <c r="J109" s="24">
        <f t="shared" si="11"/>
        <v>3</v>
      </c>
      <c r="K109" s="22">
        <v>3</v>
      </c>
      <c r="L109" s="98"/>
      <c r="M109" s="108"/>
      <c r="N109" s="24">
        <f t="shared" si="12"/>
        <v>3</v>
      </c>
      <c r="O109" s="112">
        <v>3</v>
      </c>
      <c r="P109" s="98"/>
      <c r="Q109" s="108"/>
      <c r="R109" s="25"/>
      <c r="S109" s="24">
        <f t="shared" si="13"/>
        <v>3</v>
      </c>
      <c r="T109" s="26" t="str">
        <f t="shared" si="14"/>
        <v>+</v>
      </c>
    </row>
    <row r="110" spans="1:20" ht="18.75" customHeight="1" x14ac:dyDescent="0.2">
      <c r="A110" s="21">
        <v>6</v>
      </c>
      <c r="B110" s="101" t="s">
        <v>1</v>
      </c>
      <c r="C110" s="22"/>
      <c r="D110" s="22">
        <v>2</v>
      </c>
      <c r="E110" s="23"/>
      <c r="F110" s="24">
        <f t="shared" si="10"/>
        <v>2</v>
      </c>
      <c r="G110" s="22"/>
      <c r="H110" s="22">
        <v>2</v>
      </c>
      <c r="I110" s="23"/>
      <c r="J110" s="24">
        <f t="shared" si="11"/>
        <v>2</v>
      </c>
      <c r="K110" s="22">
        <v>3</v>
      </c>
      <c r="L110" s="22"/>
      <c r="M110" s="108"/>
      <c r="N110" s="24">
        <f t="shared" si="12"/>
        <v>3</v>
      </c>
      <c r="O110" s="112"/>
      <c r="P110" s="22">
        <v>2</v>
      </c>
      <c r="Q110" s="108"/>
      <c r="R110" s="25"/>
      <c r="S110" s="24">
        <f t="shared" si="13"/>
        <v>2</v>
      </c>
      <c r="T110" s="26" t="str">
        <f t="shared" si="14"/>
        <v>+</v>
      </c>
    </row>
    <row r="111" spans="1:20" ht="18.75" customHeight="1" x14ac:dyDescent="0.2">
      <c r="A111" s="21">
        <v>7</v>
      </c>
      <c r="B111" s="101" t="s">
        <v>1</v>
      </c>
      <c r="C111" s="22">
        <v>3</v>
      </c>
      <c r="D111" s="22"/>
      <c r="E111" s="23"/>
      <c r="F111" s="24">
        <f t="shared" si="10"/>
        <v>3</v>
      </c>
      <c r="G111" s="22"/>
      <c r="H111" s="22">
        <v>2</v>
      </c>
      <c r="I111" s="23"/>
      <c r="J111" s="24">
        <f t="shared" si="11"/>
        <v>2</v>
      </c>
      <c r="K111" s="22">
        <v>3</v>
      </c>
      <c r="L111" s="22"/>
      <c r="M111" s="108"/>
      <c r="N111" s="24">
        <f t="shared" si="12"/>
        <v>3</v>
      </c>
      <c r="O111" s="112"/>
      <c r="P111" s="22">
        <v>2</v>
      </c>
      <c r="Q111" s="108"/>
      <c r="R111" s="25"/>
      <c r="S111" s="24">
        <f t="shared" si="13"/>
        <v>2</v>
      </c>
      <c r="T111" s="26" t="str">
        <f t="shared" si="14"/>
        <v>+</v>
      </c>
    </row>
    <row r="112" spans="1:20" ht="18.75" customHeight="1" x14ac:dyDescent="0.2">
      <c r="A112" s="21">
        <v>8</v>
      </c>
      <c r="B112" s="101" t="s">
        <v>1</v>
      </c>
      <c r="C112" s="22">
        <v>3</v>
      </c>
      <c r="D112" s="22"/>
      <c r="E112" s="23"/>
      <c r="F112" s="24">
        <f t="shared" si="10"/>
        <v>3</v>
      </c>
      <c r="G112" s="22"/>
      <c r="H112" s="22">
        <v>2</v>
      </c>
      <c r="I112" s="23"/>
      <c r="J112" s="24">
        <f t="shared" si="11"/>
        <v>2</v>
      </c>
      <c r="K112" s="22">
        <v>3</v>
      </c>
      <c r="L112" s="22"/>
      <c r="M112" s="108"/>
      <c r="N112" s="24">
        <f t="shared" si="12"/>
        <v>3</v>
      </c>
      <c r="O112" s="112"/>
      <c r="P112" s="22">
        <v>2</v>
      </c>
      <c r="Q112" s="108"/>
      <c r="R112" s="25"/>
      <c r="S112" s="24">
        <f t="shared" si="13"/>
        <v>2</v>
      </c>
      <c r="T112" s="26" t="str">
        <f t="shared" si="14"/>
        <v>+</v>
      </c>
    </row>
    <row r="113" spans="1:20" ht="18.75" customHeight="1" x14ac:dyDescent="0.2">
      <c r="A113" s="21">
        <v>9</v>
      </c>
      <c r="B113" s="101" t="s">
        <v>1</v>
      </c>
      <c r="C113" s="22">
        <v>3</v>
      </c>
      <c r="D113" s="22"/>
      <c r="E113" s="23"/>
      <c r="F113" s="24">
        <f t="shared" si="10"/>
        <v>3</v>
      </c>
      <c r="G113" s="22"/>
      <c r="H113" s="22">
        <v>2</v>
      </c>
      <c r="I113" s="23"/>
      <c r="J113" s="24">
        <f t="shared" si="11"/>
        <v>2</v>
      </c>
      <c r="K113" s="22">
        <v>3</v>
      </c>
      <c r="L113" s="22"/>
      <c r="M113" s="108"/>
      <c r="N113" s="24">
        <f t="shared" si="12"/>
        <v>3</v>
      </c>
      <c r="O113" s="112"/>
      <c r="P113" s="22">
        <v>2</v>
      </c>
      <c r="Q113" s="108"/>
      <c r="R113" s="25"/>
      <c r="S113" s="24">
        <f t="shared" si="13"/>
        <v>2</v>
      </c>
      <c r="T113" s="26" t="str">
        <f t="shared" si="14"/>
        <v>+</v>
      </c>
    </row>
    <row r="114" spans="1:20" ht="18.75" customHeight="1" x14ac:dyDescent="0.2">
      <c r="A114" s="21">
        <v>10</v>
      </c>
      <c r="B114" s="101" t="s">
        <v>1</v>
      </c>
      <c r="C114" s="22">
        <v>3</v>
      </c>
      <c r="D114" s="22"/>
      <c r="E114" s="23"/>
      <c r="F114" s="24">
        <f t="shared" si="10"/>
        <v>3</v>
      </c>
      <c r="G114" s="22"/>
      <c r="H114" s="22">
        <v>2</v>
      </c>
      <c r="I114" s="23"/>
      <c r="J114" s="24">
        <f t="shared" si="11"/>
        <v>2</v>
      </c>
      <c r="K114" s="22">
        <v>3</v>
      </c>
      <c r="L114" s="22"/>
      <c r="M114" s="108"/>
      <c r="N114" s="24">
        <f t="shared" si="12"/>
        <v>3</v>
      </c>
      <c r="O114" s="112"/>
      <c r="P114" s="22">
        <v>2</v>
      </c>
      <c r="Q114" s="108"/>
      <c r="R114" s="25"/>
      <c r="S114" s="24">
        <f t="shared" si="13"/>
        <v>2</v>
      </c>
      <c r="T114" s="26" t="str">
        <f t="shared" si="14"/>
        <v>+</v>
      </c>
    </row>
    <row r="115" spans="1:20" ht="18.75" customHeight="1" x14ac:dyDescent="0.2">
      <c r="A115" s="21">
        <v>11</v>
      </c>
      <c r="B115" s="101" t="s">
        <v>1</v>
      </c>
      <c r="C115" s="22"/>
      <c r="D115" s="22">
        <v>2</v>
      </c>
      <c r="E115" s="23"/>
      <c r="F115" s="24">
        <f t="shared" si="10"/>
        <v>2</v>
      </c>
      <c r="G115" s="22"/>
      <c r="H115" s="22">
        <v>2</v>
      </c>
      <c r="I115" s="23"/>
      <c r="J115" s="24">
        <f t="shared" si="11"/>
        <v>2</v>
      </c>
      <c r="K115" s="22"/>
      <c r="L115" s="22">
        <v>2</v>
      </c>
      <c r="M115" s="108"/>
      <c r="N115" s="24">
        <f t="shared" si="12"/>
        <v>2</v>
      </c>
      <c r="O115" s="112"/>
      <c r="P115" s="22">
        <v>2</v>
      </c>
      <c r="Q115" s="108"/>
      <c r="R115" s="25"/>
      <c r="S115" s="24">
        <f t="shared" si="13"/>
        <v>2</v>
      </c>
      <c r="T115" s="26" t="str">
        <f t="shared" si="14"/>
        <v>+</v>
      </c>
    </row>
    <row r="116" spans="1:20" ht="18.75" customHeight="1" x14ac:dyDescent="0.2">
      <c r="A116" s="21">
        <v>12</v>
      </c>
      <c r="B116" s="101" t="s">
        <v>1</v>
      </c>
      <c r="C116" s="22"/>
      <c r="D116" s="22">
        <v>2</v>
      </c>
      <c r="E116" s="23"/>
      <c r="F116" s="24">
        <f t="shared" si="10"/>
        <v>2</v>
      </c>
      <c r="G116" s="22"/>
      <c r="H116" s="22">
        <v>2</v>
      </c>
      <c r="I116" s="23"/>
      <c r="J116" s="24">
        <f t="shared" si="11"/>
        <v>2</v>
      </c>
      <c r="K116" s="22"/>
      <c r="L116" s="22">
        <v>2</v>
      </c>
      <c r="M116" s="108"/>
      <c r="N116" s="24">
        <f t="shared" si="12"/>
        <v>2</v>
      </c>
      <c r="O116" s="112"/>
      <c r="P116" s="22">
        <v>2</v>
      </c>
      <c r="Q116" s="108"/>
      <c r="R116" s="25"/>
      <c r="S116" s="24">
        <f t="shared" si="13"/>
        <v>2</v>
      </c>
      <c r="T116" s="26" t="str">
        <f t="shared" si="14"/>
        <v>+</v>
      </c>
    </row>
    <row r="117" spans="1:20" ht="18.75" customHeight="1" x14ac:dyDescent="0.2">
      <c r="A117" s="21">
        <v>13</v>
      </c>
      <c r="B117" s="101" t="s">
        <v>1</v>
      </c>
      <c r="C117" s="22"/>
      <c r="D117" s="22">
        <v>2</v>
      </c>
      <c r="E117" s="23"/>
      <c r="F117" s="24">
        <f t="shared" si="10"/>
        <v>2</v>
      </c>
      <c r="G117" s="22"/>
      <c r="H117" s="22">
        <v>2</v>
      </c>
      <c r="I117" s="23"/>
      <c r="J117" s="24">
        <f t="shared" si="11"/>
        <v>2</v>
      </c>
      <c r="K117" s="22"/>
      <c r="L117" s="22">
        <v>2</v>
      </c>
      <c r="M117" s="108"/>
      <c r="N117" s="24">
        <f t="shared" si="12"/>
        <v>2</v>
      </c>
      <c r="O117" s="112"/>
      <c r="P117" s="22">
        <v>2</v>
      </c>
      <c r="Q117" s="108"/>
      <c r="R117" s="25"/>
      <c r="S117" s="24">
        <f t="shared" si="13"/>
        <v>2</v>
      </c>
      <c r="T117" s="26" t="str">
        <f t="shared" si="14"/>
        <v>+</v>
      </c>
    </row>
    <row r="118" spans="1:20" ht="18.75" customHeight="1" x14ac:dyDescent="0.2">
      <c r="A118" s="21">
        <v>14</v>
      </c>
      <c r="B118" s="101" t="s">
        <v>1</v>
      </c>
      <c r="C118" s="22"/>
      <c r="D118" s="22">
        <v>2</v>
      </c>
      <c r="E118" s="23"/>
      <c r="F118" s="24">
        <f t="shared" si="10"/>
        <v>2</v>
      </c>
      <c r="G118" s="22"/>
      <c r="H118" s="22">
        <v>2</v>
      </c>
      <c r="I118" s="23"/>
      <c r="J118" s="24">
        <f t="shared" si="11"/>
        <v>2</v>
      </c>
      <c r="K118" s="22"/>
      <c r="L118" s="22">
        <v>2</v>
      </c>
      <c r="M118" s="108"/>
      <c r="N118" s="24">
        <f t="shared" si="12"/>
        <v>2</v>
      </c>
      <c r="O118" s="112"/>
      <c r="P118" s="22">
        <v>2</v>
      </c>
      <c r="Q118" s="108"/>
      <c r="R118" s="25"/>
      <c r="S118" s="24">
        <f t="shared" si="13"/>
        <v>2</v>
      </c>
      <c r="T118" s="26" t="str">
        <f t="shared" si="14"/>
        <v>+</v>
      </c>
    </row>
    <row r="119" spans="1:20" ht="18.75" customHeight="1" x14ac:dyDescent="0.2">
      <c r="A119" s="21">
        <v>15</v>
      </c>
      <c r="B119" s="101" t="s">
        <v>1</v>
      </c>
      <c r="C119" s="22"/>
      <c r="D119" s="22">
        <v>2</v>
      </c>
      <c r="E119" s="23"/>
      <c r="F119" s="24">
        <f t="shared" si="10"/>
        <v>2</v>
      </c>
      <c r="G119" s="22"/>
      <c r="H119" s="22">
        <v>2</v>
      </c>
      <c r="I119" s="23"/>
      <c r="J119" s="24">
        <f t="shared" si="11"/>
        <v>2</v>
      </c>
      <c r="K119" s="22"/>
      <c r="L119" s="22">
        <v>2</v>
      </c>
      <c r="M119" s="108"/>
      <c r="N119" s="24">
        <f t="shared" si="12"/>
        <v>2</v>
      </c>
      <c r="O119" s="112"/>
      <c r="P119" s="22">
        <v>2</v>
      </c>
      <c r="Q119" s="108"/>
      <c r="R119" s="25"/>
      <c r="S119" s="24">
        <f t="shared" si="13"/>
        <v>2</v>
      </c>
      <c r="T119" s="26" t="str">
        <f t="shared" si="14"/>
        <v>+</v>
      </c>
    </row>
    <row r="120" spans="1:20" ht="18.75" customHeight="1" x14ac:dyDescent="0.2">
      <c r="A120" s="21">
        <v>16</v>
      </c>
      <c r="B120" s="101" t="s">
        <v>1</v>
      </c>
      <c r="C120" s="22"/>
      <c r="D120" s="22">
        <v>2</v>
      </c>
      <c r="E120" s="23"/>
      <c r="F120" s="24">
        <f t="shared" si="10"/>
        <v>2</v>
      </c>
      <c r="G120" s="22"/>
      <c r="H120" s="22">
        <v>2</v>
      </c>
      <c r="I120" s="23"/>
      <c r="J120" s="24">
        <f t="shared" si="11"/>
        <v>2</v>
      </c>
      <c r="K120" s="22"/>
      <c r="L120" s="22">
        <v>2</v>
      </c>
      <c r="M120" s="108"/>
      <c r="N120" s="24">
        <f t="shared" si="12"/>
        <v>2</v>
      </c>
      <c r="O120" s="112"/>
      <c r="P120" s="22">
        <v>2</v>
      </c>
      <c r="Q120" s="108"/>
      <c r="R120" s="25"/>
      <c r="S120" s="24">
        <f t="shared" si="13"/>
        <v>2</v>
      </c>
      <c r="T120" s="26" t="str">
        <f t="shared" si="14"/>
        <v>+</v>
      </c>
    </row>
    <row r="121" spans="1:20" ht="18.75" customHeight="1" x14ac:dyDescent="0.2">
      <c r="A121" s="21">
        <v>17</v>
      </c>
      <c r="B121" s="101" t="s">
        <v>1</v>
      </c>
      <c r="C121" s="22"/>
      <c r="D121" s="22">
        <v>2</v>
      </c>
      <c r="E121" s="23"/>
      <c r="F121" s="24">
        <f t="shared" si="10"/>
        <v>2</v>
      </c>
      <c r="G121" s="22"/>
      <c r="H121" s="22">
        <v>2</v>
      </c>
      <c r="I121" s="23"/>
      <c r="J121" s="24">
        <f t="shared" si="11"/>
        <v>2</v>
      </c>
      <c r="K121" s="22"/>
      <c r="L121" s="22">
        <v>2</v>
      </c>
      <c r="M121" s="108"/>
      <c r="N121" s="24">
        <f t="shared" si="12"/>
        <v>2</v>
      </c>
      <c r="O121" s="112"/>
      <c r="P121" s="22">
        <v>2</v>
      </c>
      <c r="Q121" s="108"/>
      <c r="R121" s="25"/>
      <c r="S121" s="24">
        <f t="shared" si="13"/>
        <v>2</v>
      </c>
      <c r="T121" s="26" t="str">
        <f t="shared" si="14"/>
        <v>+</v>
      </c>
    </row>
    <row r="122" spans="1:20" ht="18.75" customHeight="1" x14ac:dyDescent="0.2">
      <c r="A122" s="21">
        <v>18</v>
      </c>
      <c r="B122" s="101" t="s">
        <v>1</v>
      </c>
      <c r="C122" s="22"/>
      <c r="D122" s="22">
        <v>2</v>
      </c>
      <c r="E122" s="23"/>
      <c r="F122" s="24">
        <f t="shared" si="10"/>
        <v>2</v>
      </c>
      <c r="G122" s="22"/>
      <c r="H122" s="22">
        <v>2</v>
      </c>
      <c r="I122" s="23"/>
      <c r="J122" s="24">
        <f t="shared" si="11"/>
        <v>2</v>
      </c>
      <c r="K122" s="22"/>
      <c r="L122" s="22">
        <v>2</v>
      </c>
      <c r="M122" s="108"/>
      <c r="N122" s="24">
        <f t="shared" si="12"/>
        <v>2</v>
      </c>
      <c r="O122" s="112"/>
      <c r="P122" s="22">
        <v>2</v>
      </c>
      <c r="Q122" s="108"/>
      <c r="R122" s="25"/>
      <c r="S122" s="24">
        <f t="shared" si="13"/>
        <v>2</v>
      </c>
      <c r="T122" s="26" t="str">
        <f t="shared" si="14"/>
        <v>+</v>
      </c>
    </row>
    <row r="123" spans="1:20" ht="18.75" customHeight="1" x14ac:dyDescent="0.2">
      <c r="A123" s="21">
        <v>19</v>
      </c>
      <c r="B123" s="101" t="s">
        <v>1</v>
      </c>
      <c r="C123" s="22"/>
      <c r="D123" s="22">
        <v>2</v>
      </c>
      <c r="E123" s="23"/>
      <c r="F123" s="24">
        <f t="shared" si="10"/>
        <v>2</v>
      </c>
      <c r="G123" s="22"/>
      <c r="H123" s="22">
        <v>2</v>
      </c>
      <c r="I123" s="23"/>
      <c r="J123" s="24">
        <f t="shared" si="11"/>
        <v>2</v>
      </c>
      <c r="K123" s="22"/>
      <c r="L123" s="22">
        <v>2</v>
      </c>
      <c r="M123" s="108"/>
      <c r="N123" s="24">
        <f t="shared" si="12"/>
        <v>2</v>
      </c>
      <c r="O123" s="112"/>
      <c r="P123" s="22">
        <v>2</v>
      </c>
      <c r="Q123" s="108"/>
      <c r="R123" s="25"/>
      <c r="S123" s="24">
        <f t="shared" si="13"/>
        <v>2</v>
      </c>
      <c r="T123" s="26" t="str">
        <f t="shared" si="14"/>
        <v>+</v>
      </c>
    </row>
    <row r="124" spans="1:20" ht="18.75" customHeight="1" x14ac:dyDescent="0.2">
      <c r="A124" s="21">
        <v>20</v>
      </c>
      <c r="B124" s="101" t="s">
        <v>1</v>
      </c>
      <c r="C124" s="22"/>
      <c r="D124" s="22">
        <v>2</v>
      </c>
      <c r="E124" s="23"/>
      <c r="F124" s="24">
        <f t="shared" si="10"/>
        <v>2</v>
      </c>
      <c r="G124" s="22"/>
      <c r="H124" s="22">
        <v>2</v>
      </c>
      <c r="I124" s="23"/>
      <c r="J124" s="24">
        <f t="shared" si="11"/>
        <v>2</v>
      </c>
      <c r="K124" s="22"/>
      <c r="L124" s="22">
        <v>2</v>
      </c>
      <c r="M124" s="108"/>
      <c r="N124" s="24">
        <f t="shared" si="12"/>
        <v>2</v>
      </c>
      <c r="O124" s="112"/>
      <c r="P124" s="22">
        <v>2</v>
      </c>
      <c r="Q124" s="108"/>
      <c r="R124" s="25"/>
      <c r="S124" s="24">
        <f t="shared" si="13"/>
        <v>2</v>
      </c>
      <c r="T124" s="26" t="str">
        <f t="shared" si="14"/>
        <v>+</v>
      </c>
    </row>
    <row r="125" spans="1:20" ht="18.75" customHeight="1" x14ac:dyDescent="0.2">
      <c r="A125" s="21">
        <v>21</v>
      </c>
      <c r="B125" s="101" t="s">
        <v>1</v>
      </c>
      <c r="C125" s="22"/>
      <c r="D125" s="22">
        <v>2</v>
      </c>
      <c r="E125" s="23"/>
      <c r="F125" s="24">
        <f t="shared" si="10"/>
        <v>2</v>
      </c>
      <c r="G125" s="22"/>
      <c r="H125" s="22">
        <v>2</v>
      </c>
      <c r="I125" s="23"/>
      <c r="J125" s="24">
        <f t="shared" si="11"/>
        <v>2</v>
      </c>
      <c r="K125" s="22"/>
      <c r="L125" s="22">
        <v>2</v>
      </c>
      <c r="M125" s="108"/>
      <c r="N125" s="24">
        <f t="shared" si="12"/>
        <v>2</v>
      </c>
      <c r="O125" s="112"/>
      <c r="P125" s="22">
        <v>2</v>
      </c>
      <c r="Q125" s="108"/>
      <c r="R125" s="25"/>
      <c r="S125" s="24">
        <f t="shared" si="13"/>
        <v>2</v>
      </c>
      <c r="T125" s="26" t="str">
        <f t="shared" si="14"/>
        <v>+</v>
      </c>
    </row>
    <row r="126" spans="1:20" ht="18.75" customHeight="1" x14ac:dyDescent="0.2">
      <c r="A126" s="21">
        <v>22</v>
      </c>
      <c r="B126" s="101" t="s">
        <v>1</v>
      </c>
      <c r="C126" s="22"/>
      <c r="D126" s="22">
        <v>2</v>
      </c>
      <c r="E126" s="23"/>
      <c r="F126" s="24">
        <f t="shared" si="10"/>
        <v>2</v>
      </c>
      <c r="G126" s="22"/>
      <c r="H126" s="22">
        <v>2</v>
      </c>
      <c r="I126" s="23"/>
      <c r="J126" s="24">
        <f t="shared" si="11"/>
        <v>2</v>
      </c>
      <c r="K126" s="22"/>
      <c r="L126" s="22">
        <v>2</v>
      </c>
      <c r="M126" s="108"/>
      <c r="N126" s="24">
        <f t="shared" si="12"/>
        <v>2</v>
      </c>
      <c r="O126" s="112"/>
      <c r="P126" s="22">
        <v>2</v>
      </c>
      <c r="Q126" s="108"/>
      <c r="R126" s="25"/>
      <c r="S126" s="24">
        <f t="shared" si="13"/>
        <v>2</v>
      </c>
      <c r="T126" s="26" t="str">
        <f t="shared" si="14"/>
        <v>+</v>
      </c>
    </row>
    <row r="127" spans="1:20" ht="18.75" customHeight="1" x14ac:dyDescent="0.2">
      <c r="A127" s="21">
        <v>23</v>
      </c>
      <c r="B127" s="101" t="s">
        <v>1</v>
      </c>
      <c r="C127" s="22"/>
      <c r="D127" s="22">
        <v>2</v>
      </c>
      <c r="E127" s="23"/>
      <c r="F127" s="24">
        <f t="shared" si="10"/>
        <v>2</v>
      </c>
      <c r="G127" s="22"/>
      <c r="H127" s="22">
        <v>2</v>
      </c>
      <c r="I127" s="23"/>
      <c r="J127" s="24">
        <f t="shared" si="11"/>
        <v>2</v>
      </c>
      <c r="K127" s="22"/>
      <c r="L127" s="22">
        <v>2</v>
      </c>
      <c r="M127" s="108"/>
      <c r="N127" s="24">
        <f t="shared" si="12"/>
        <v>2</v>
      </c>
      <c r="O127" s="112"/>
      <c r="P127" s="22">
        <v>2</v>
      </c>
      <c r="Q127" s="108"/>
      <c r="R127" s="25"/>
      <c r="S127" s="24">
        <f t="shared" si="13"/>
        <v>2</v>
      </c>
      <c r="T127" s="26" t="str">
        <f t="shared" si="14"/>
        <v>+</v>
      </c>
    </row>
    <row r="128" spans="1:20" ht="18.75" customHeight="1" x14ac:dyDescent="0.2">
      <c r="A128" s="21">
        <v>24</v>
      </c>
      <c r="B128" s="101" t="s">
        <v>1</v>
      </c>
      <c r="C128" s="22"/>
      <c r="D128" s="22">
        <v>2</v>
      </c>
      <c r="E128" s="23"/>
      <c r="F128" s="24">
        <f t="shared" si="10"/>
        <v>2</v>
      </c>
      <c r="G128" s="22"/>
      <c r="H128" s="22">
        <v>2</v>
      </c>
      <c r="I128" s="23"/>
      <c r="J128" s="24">
        <f t="shared" si="11"/>
        <v>2</v>
      </c>
      <c r="K128" s="22"/>
      <c r="L128" s="22">
        <v>2</v>
      </c>
      <c r="M128" s="108"/>
      <c r="N128" s="24">
        <f t="shared" si="12"/>
        <v>2</v>
      </c>
      <c r="O128" s="112"/>
      <c r="P128" s="22">
        <v>2</v>
      </c>
      <c r="Q128" s="108"/>
      <c r="R128" s="25"/>
      <c r="S128" s="24">
        <f t="shared" si="13"/>
        <v>2</v>
      </c>
      <c r="T128" s="26" t="str">
        <f t="shared" si="14"/>
        <v>+</v>
      </c>
    </row>
    <row r="129" spans="1:20" ht="18.75" customHeight="1" x14ac:dyDescent="0.2">
      <c r="A129" s="21">
        <v>25</v>
      </c>
      <c r="B129" s="102" t="s">
        <v>1</v>
      </c>
      <c r="C129" s="22"/>
      <c r="D129" s="22">
        <v>2</v>
      </c>
      <c r="E129" s="23"/>
      <c r="F129" s="24">
        <f t="shared" si="10"/>
        <v>2</v>
      </c>
      <c r="G129" s="22"/>
      <c r="H129" s="22">
        <v>2</v>
      </c>
      <c r="I129" s="23"/>
      <c r="J129" s="24">
        <f t="shared" si="11"/>
        <v>2</v>
      </c>
      <c r="K129" s="22"/>
      <c r="L129" s="22"/>
      <c r="M129" s="23">
        <v>1</v>
      </c>
      <c r="N129" s="24">
        <f t="shared" si="12"/>
        <v>1</v>
      </c>
      <c r="O129" s="112"/>
      <c r="P129" s="98"/>
      <c r="Q129" s="108">
        <v>1</v>
      </c>
      <c r="R129" s="25"/>
      <c r="S129" s="24">
        <f t="shared" si="13"/>
        <v>1</v>
      </c>
      <c r="T129" s="26" t="str">
        <f t="shared" si="14"/>
        <v>+</v>
      </c>
    </row>
    <row r="130" spans="1:20" ht="18.75" customHeight="1" x14ac:dyDescent="0.2">
      <c r="A130" s="21">
        <v>26</v>
      </c>
      <c r="B130" s="29"/>
      <c r="C130" s="22"/>
      <c r="D130" s="22"/>
      <c r="E130" s="23">
        <v>0</v>
      </c>
      <c r="F130" s="24">
        <f t="shared" si="10"/>
        <v>0</v>
      </c>
      <c r="G130" s="22"/>
      <c r="H130" s="22"/>
      <c r="I130" s="23">
        <v>0</v>
      </c>
      <c r="J130" s="24">
        <f t="shared" si="11"/>
        <v>0</v>
      </c>
      <c r="K130" s="22"/>
      <c r="L130" s="22"/>
      <c r="M130" s="23">
        <v>0</v>
      </c>
      <c r="N130" s="24">
        <f t="shared" si="12"/>
        <v>0</v>
      </c>
      <c r="O130" s="112"/>
      <c r="P130" s="98"/>
      <c r="Q130" s="108">
        <v>0</v>
      </c>
      <c r="R130" s="25"/>
      <c r="S130" s="24">
        <f t="shared" si="13"/>
        <v>0</v>
      </c>
      <c r="T130" s="26" t="str">
        <f t="shared" si="14"/>
        <v>-</v>
      </c>
    </row>
    <row r="131" spans="1:20" ht="18.75" customHeight="1" x14ac:dyDescent="0.2">
      <c r="A131" s="21">
        <v>27</v>
      </c>
      <c r="B131" s="29"/>
      <c r="C131" s="22"/>
      <c r="D131" s="22"/>
      <c r="E131" s="23">
        <v>0</v>
      </c>
      <c r="F131" s="24">
        <f t="shared" si="10"/>
        <v>0</v>
      </c>
      <c r="G131" s="22"/>
      <c r="H131" s="22"/>
      <c r="I131" s="23">
        <v>0</v>
      </c>
      <c r="J131" s="24">
        <f t="shared" si="11"/>
        <v>0</v>
      </c>
      <c r="K131" s="22"/>
      <c r="L131" s="22"/>
      <c r="M131" s="23">
        <v>0</v>
      </c>
      <c r="N131" s="24">
        <f t="shared" si="12"/>
        <v>0</v>
      </c>
      <c r="O131" s="112"/>
      <c r="P131" s="98"/>
      <c r="Q131" s="108">
        <v>0</v>
      </c>
      <c r="R131" s="25"/>
      <c r="S131" s="24">
        <f t="shared" si="13"/>
        <v>0</v>
      </c>
      <c r="T131" s="26" t="str">
        <f t="shared" si="14"/>
        <v>-</v>
      </c>
    </row>
    <row r="132" spans="1:20" ht="18.75" customHeight="1" x14ac:dyDescent="0.2">
      <c r="A132" s="21">
        <v>28</v>
      </c>
      <c r="B132" s="29"/>
      <c r="C132" s="22"/>
      <c r="D132" s="22"/>
      <c r="E132" s="23">
        <v>0</v>
      </c>
      <c r="F132" s="24">
        <f t="shared" si="10"/>
        <v>0</v>
      </c>
      <c r="G132" s="22"/>
      <c r="H132" s="22"/>
      <c r="I132" s="23">
        <v>0</v>
      </c>
      <c r="J132" s="24">
        <f t="shared" si="11"/>
        <v>0</v>
      </c>
      <c r="K132" s="22"/>
      <c r="L132" s="22"/>
      <c r="M132" s="23">
        <v>0</v>
      </c>
      <c r="N132" s="24">
        <f t="shared" si="12"/>
        <v>0</v>
      </c>
      <c r="O132" s="112"/>
      <c r="P132" s="98"/>
      <c r="Q132" s="108">
        <v>0</v>
      </c>
      <c r="R132" s="25"/>
      <c r="S132" s="24">
        <f t="shared" si="13"/>
        <v>0</v>
      </c>
      <c r="T132" s="26" t="str">
        <f t="shared" si="14"/>
        <v>-</v>
      </c>
    </row>
    <row r="133" spans="1:20" ht="18.75" customHeight="1" thickBot="1" x14ac:dyDescent="0.25">
      <c r="A133" s="21">
        <v>29</v>
      </c>
      <c r="B133" s="29"/>
      <c r="C133" s="22"/>
      <c r="D133" s="22"/>
      <c r="E133" s="23">
        <v>0</v>
      </c>
      <c r="F133" s="24">
        <f t="shared" si="10"/>
        <v>0</v>
      </c>
      <c r="G133" s="22"/>
      <c r="H133" s="22"/>
      <c r="I133" s="23">
        <v>0</v>
      </c>
      <c r="J133" s="24">
        <f t="shared" si="11"/>
        <v>0</v>
      </c>
      <c r="K133" s="22"/>
      <c r="L133" s="22"/>
      <c r="M133" s="23">
        <v>0</v>
      </c>
      <c r="N133" s="24">
        <f t="shared" si="12"/>
        <v>0</v>
      </c>
      <c r="O133" s="113"/>
      <c r="P133" s="97"/>
      <c r="Q133" s="117">
        <v>0</v>
      </c>
      <c r="R133" s="25"/>
      <c r="S133" s="24">
        <f t="shared" si="13"/>
        <v>0</v>
      </c>
      <c r="T133" s="26" t="str">
        <f t="shared" si="14"/>
        <v>-</v>
      </c>
    </row>
    <row r="134" spans="1:20" ht="18.75" customHeight="1" x14ac:dyDescent="0.2">
      <c r="A134" s="217" t="s">
        <v>23</v>
      </c>
      <c r="B134" s="218"/>
      <c r="C134" s="9">
        <f>COUNTIF(C105:C133,3)/T134</f>
        <v>0.28000000000000003</v>
      </c>
      <c r="D134" s="9">
        <f>COUNTIF(D105:D133,2)/T134</f>
        <v>0.72</v>
      </c>
      <c r="E134" s="13">
        <f>COUNTIF(E105:E133,1)/T134</f>
        <v>0</v>
      </c>
      <c r="F134" s="219">
        <f>SUMIF(F105:F133,"&gt;0")/T134</f>
        <v>2.2799999999999998</v>
      </c>
      <c r="G134" s="9">
        <f>COUNTIF(G105:G133,3)/T134</f>
        <v>0.2</v>
      </c>
      <c r="H134" s="9">
        <f>COUNTIF(H105:H133,2)/T134</f>
        <v>0.8</v>
      </c>
      <c r="I134" s="13">
        <f>COUNTIF(I105:I133,1)/T134</f>
        <v>0</v>
      </c>
      <c r="J134" s="219">
        <f>SUMIF(J105:J133,"&gt;0")/T134</f>
        <v>2.2000000000000002</v>
      </c>
      <c r="K134" s="9">
        <f>COUNTIF(K105:K133,3)/T134</f>
        <v>0.4</v>
      </c>
      <c r="L134" s="9">
        <f>COUNTIF(L105:L133,2)/T134</f>
        <v>0.56000000000000005</v>
      </c>
      <c r="M134" s="13">
        <f>COUNTIF(M105:M133,1)/T134</f>
        <v>0.04</v>
      </c>
      <c r="N134" s="219">
        <f>SUMIF(N105:N133,"&gt;0")/T134</f>
        <v>2.36</v>
      </c>
      <c r="O134" s="9">
        <f>COUNTIF(O105:O133,3)/T134</f>
        <v>0.2</v>
      </c>
      <c r="P134" s="9">
        <f>COUNTIF(P105:P133,2)/T134</f>
        <v>0.76</v>
      </c>
      <c r="Q134" s="9">
        <f>COUNTIF(Q105:Q133,1)/T134</f>
        <v>0.04</v>
      </c>
      <c r="R134" s="9">
        <f>COUNTIF(R105:R133,3)/T134</f>
        <v>0</v>
      </c>
      <c r="S134" s="250">
        <f>SUMIF(S105:S133,"&gt;0")/T134</f>
        <v>2.16</v>
      </c>
      <c r="T134" s="221">
        <f>COUNTIF(T105:T133,"+")</f>
        <v>25</v>
      </c>
    </row>
    <row r="135" spans="1:20" ht="18.75" customHeight="1" thickBot="1" x14ac:dyDescent="0.25">
      <c r="A135" s="227" t="s">
        <v>22</v>
      </c>
      <c r="B135" s="228"/>
      <c r="C135" s="15">
        <f>COUNTIF(C105:C133,"3")</f>
        <v>7</v>
      </c>
      <c r="D135" s="15">
        <f>COUNTIF(D105:D133,"2")</f>
        <v>18</v>
      </c>
      <c r="E135" s="16">
        <f>COUNTIF(E105:E133,"1")</f>
        <v>0</v>
      </c>
      <c r="F135" s="220"/>
      <c r="G135" s="15">
        <f>COUNTIF(G105:G133,"3")</f>
        <v>5</v>
      </c>
      <c r="H135" s="15">
        <f>COUNTIF(H105:H133,"2")</f>
        <v>20</v>
      </c>
      <c r="I135" s="16">
        <f>COUNTIF(I105:I133,"1")</f>
        <v>0</v>
      </c>
      <c r="J135" s="220"/>
      <c r="K135" s="15">
        <f>COUNTIF(K105:K133,"3")</f>
        <v>10</v>
      </c>
      <c r="L135" s="15">
        <f>COUNTIF(L105:L133,"2")</f>
        <v>14</v>
      </c>
      <c r="M135" s="16">
        <f>COUNTIF(M105:M133,"1")</f>
        <v>1</v>
      </c>
      <c r="N135" s="220"/>
      <c r="O135" s="15">
        <f>COUNTIF(O105:O133,"3")</f>
        <v>5</v>
      </c>
      <c r="P135" s="15">
        <f>COUNTIF(P105:P133,"2")</f>
        <v>19</v>
      </c>
      <c r="Q135" s="15">
        <f>COUNTIF(Q105:Q133,"1")</f>
        <v>1</v>
      </c>
      <c r="R135" s="15">
        <f>COUNTIF(R105:R133,"3")</f>
        <v>0</v>
      </c>
      <c r="S135" s="251"/>
      <c r="T135" s="222"/>
    </row>
    <row r="136" spans="1:20" ht="18.75" customHeight="1" x14ac:dyDescent="0.2">
      <c r="A136" s="19"/>
      <c r="B136" s="19"/>
      <c r="C136" s="20"/>
      <c r="D136" s="20"/>
      <c r="E136" s="20"/>
      <c r="F136" s="12"/>
      <c r="G136" s="20"/>
      <c r="H136" s="20"/>
      <c r="I136" s="20"/>
      <c r="J136" s="12"/>
      <c r="K136" s="20"/>
      <c r="L136" s="20"/>
      <c r="M136" s="20"/>
      <c r="N136" s="12"/>
      <c r="O136" s="20"/>
      <c r="P136" s="20"/>
      <c r="Q136" s="20"/>
      <c r="R136" s="20"/>
      <c r="S136" s="12"/>
      <c r="T136" s="20"/>
    </row>
    <row r="137" spans="1:20" ht="18.75" customHeight="1" x14ac:dyDescent="0.2">
      <c r="A137" s="19"/>
      <c r="B137" s="19"/>
      <c r="C137" s="20"/>
      <c r="D137" s="20"/>
      <c r="E137" s="20"/>
      <c r="F137" s="12"/>
      <c r="G137" s="20"/>
      <c r="H137" s="20"/>
      <c r="I137" s="20"/>
      <c r="J137" s="12"/>
      <c r="K137" s="20"/>
      <c r="L137" s="20"/>
      <c r="M137" s="20"/>
      <c r="N137" s="12"/>
      <c r="O137" s="20"/>
      <c r="P137" s="20"/>
      <c r="Q137" s="20"/>
      <c r="R137" s="20"/>
      <c r="S137" s="12"/>
      <c r="T137" s="20"/>
    </row>
    <row r="138" spans="1:20" ht="18.75" customHeight="1" x14ac:dyDescent="0.2">
      <c r="A138" s="19"/>
      <c r="B138" s="19"/>
      <c r="C138" s="20"/>
      <c r="D138" s="20"/>
      <c r="E138" s="20"/>
      <c r="F138" s="12"/>
      <c r="G138" s="20"/>
      <c r="H138" s="20"/>
      <c r="I138" s="20"/>
      <c r="J138" s="12"/>
      <c r="K138" s="20"/>
      <c r="L138" s="20"/>
      <c r="M138" s="20"/>
      <c r="N138" s="12"/>
      <c r="O138" s="20"/>
      <c r="P138" s="20"/>
      <c r="Q138" s="20"/>
      <c r="R138" s="20"/>
      <c r="S138" s="12"/>
      <c r="T138" s="20"/>
    </row>
    <row r="139" spans="1:20" ht="18.75" customHeight="1" x14ac:dyDescent="0.3">
      <c r="A139" s="234" t="s">
        <v>28</v>
      </c>
      <c r="B139" s="234"/>
      <c r="C139" s="234"/>
      <c r="D139" s="234"/>
      <c r="E139" s="234"/>
      <c r="F139" s="234"/>
      <c r="G139" s="234"/>
      <c r="H139" s="234"/>
      <c r="I139" s="234"/>
      <c r="J139" s="234"/>
      <c r="K139" s="234"/>
      <c r="L139" s="234"/>
      <c r="M139" s="234"/>
      <c r="N139" s="234"/>
      <c r="O139" s="234"/>
      <c r="P139" s="234"/>
      <c r="Q139" s="234"/>
      <c r="R139" s="234"/>
      <c r="S139" s="234"/>
      <c r="T139" s="234"/>
    </row>
    <row r="140" spans="1:20" ht="18.75" customHeight="1" x14ac:dyDescent="0.2">
      <c r="A140" s="235" t="s">
        <v>0</v>
      </c>
      <c r="B140" s="235"/>
      <c r="C140" s="235"/>
      <c r="D140" s="235"/>
      <c r="E140" s="235"/>
      <c r="F140" s="235"/>
      <c r="G140" s="235"/>
      <c r="H140" s="235"/>
      <c r="I140" s="235"/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</row>
    <row r="141" spans="1:20" ht="18.75" customHeight="1" x14ac:dyDescent="0.2">
      <c r="A141" s="235" t="s">
        <v>53</v>
      </c>
      <c r="B141" s="235"/>
      <c r="C141" s="235"/>
      <c r="D141" s="235"/>
      <c r="E141" s="235"/>
      <c r="F141" s="235"/>
      <c r="G141" s="235"/>
      <c r="H141" s="235"/>
      <c r="I141" s="235"/>
      <c r="J141" s="235"/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</row>
    <row r="142" spans="1:20" ht="18.75" customHeight="1" x14ac:dyDescent="0.3">
      <c r="A142" s="234" t="s">
        <v>49</v>
      </c>
      <c r="B142" s="234"/>
      <c r="C142" s="234"/>
      <c r="D142" s="234"/>
      <c r="E142" s="234"/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4"/>
    </row>
    <row r="143" spans="1:20" ht="18.75" customHeight="1" x14ac:dyDescent="0.2">
      <c r="A143" s="19"/>
      <c r="B143" s="19"/>
      <c r="C143" s="20"/>
      <c r="D143" s="20"/>
      <c r="E143" s="20"/>
      <c r="F143" s="12"/>
      <c r="G143" s="20"/>
      <c r="H143" s="20"/>
      <c r="I143" s="20"/>
      <c r="J143" s="12"/>
      <c r="K143" s="20"/>
      <c r="L143" s="20"/>
      <c r="M143" s="20"/>
      <c r="N143" s="12"/>
      <c r="O143" s="20"/>
      <c r="P143" s="20"/>
      <c r="Q143"/>
      <c r="R143"/>
      <c r="S143"/>
    </row>
    <row r="144" spans="1:20" s="89" customFormat="1" ht="18.75" customHeight="1" thickBot="1" x14ac:dyDescent="0.35">
      <c r="A144" s="236" t="s">
        <v>69</v>
      </c>
      <c r="B144" s="236"/>
      <c r="C144" s="237" t="s">
        <v>96</v>
      </c>
      <c r="D144" s="238"/>
      <c r="E144" s="238"/>
      <c r="F144" s="238"/>
      <c r="G144" s="238"/>
      <c r="H144" s="238"/>
      <c r="I144" s="238"/>
      <c r="J144" s="239"/>
      <c r="K144" s="95"/>
      <c r="L144" s="95"/>
      <c r="M144" s="95"/>
      <c r="N144" s="95"/>
      <c r="O144" s="95"/>
    </row>
    <row r="145" spans="1:20" s="89" customFormat="1" ht="18.75" customHeight="1" thickBot="1" x14ac:dyDescent="0.35">
      <c r="A145" s="236" t="s">
        <v>75</v>
      </c>
      <c r="B145" s="284"/>
      <c r="C145" s="285" t="s">
        <v>90</v>
      </c>
      <c r="D145" s="286"/>
      <c r="E145" s="286"/>
      <c r="F145" s="286"/>
      <c r="G145" s="286"/>
      <c r="H145" s="286"/>
      <c r="I145" s="286"/>
      <c r="J145" s="287"/>
      <c r="K145" s="160"/>
      <c r="L145" s="160"/>
      <c r="M145" s="160"/>
      <c r="N145" s="160"/>
      <c r="O145" s="160"/>
      <c r="P145" s="91"/>
      <c r="Q145" s="92"/>
      <c r="R145" s="93"/>
      <c r="S145" s="93"/>
    </row>
    <row r="146" spans="1:20" s="89" customFormat="1" ht="18.75" customHeight="1" x14ac:dyDescent="0.3">
      <c r="A146" s="90" t="s">
        <v>9</v>
      </c>
      <c r="B146" s="96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4"/>
      <c r="Q146" s="92"/>
      <c r="R146" s="93"/>
      <c r="S146" s="93"/>
    </row>
    <row r="147" spans="1:20" ht="18.75" customHeight="1" x14ac:dyDescent="0.2">
      <c r="A147" s="192" t="s">
        <v>50</v>
      </c>
      <c r="B147" s="192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99"/>
      <c r="Q147" s="2"/>
      <c r="R147" s="2"/>
      <c r="S147" s="2"/>
    </row>
    <row r="148" spans="1:20" ht="18.75" customHeight="1" x14ac:dyDescent="0.2">
      <c r="A148" s="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/>
      <c r="R148"/>
      <c r="S148"/>
    </row>
    <row r="149" spans="1:20" ht="18.75" customHeight="1" thickBot="1" x14ac:dyDescent="0.25">
      <c r="A149" s="19"/>
      <c r="B149" s="19"/>
      <c r="C149" s="20"/>
      <c r="D149" s="20"/>
      <c r="E149" s="20"/>
      <c r="F149" s="12"/>
      <c r="G149" s="20"/>
      <c r="H149" s="20"/>
      <c r="I149" s="20"/>
      <c r="J149" s="12"/>
      <c r="K149" s="20"/>
      <c r="L149" s="20"/>
      <c r="M149" s="20"/>
      <c r="N149" s="12"/>
      <c r="O149" s="20"/>
      <c r="P149" s="20"/>
      <c r="Q149" s="20"/>
      <c r="R149" s="20"/>
      <c r="S149" s="12"/>
      <c r="T149" s="20"/>
    </row>
    <row r="150" spans="1:20" ht="33.75" customHeight="1" x14ac:dyDescent="0.2">
      <c r="A150" s="240"/>
      <c r="B150" s="242" t="s">
        <v>1</v>
      </c>
      <c r="C150" s="244" t="s">
        <v>41</v>
      </c>
      <c r="D150" s="245"/>
      <c r="E150" s="246"/>
      <c r="F150" s="247" t="s">
        <v>29</v>
      </c>
      <c r="G150" s="249" t="s">
        <v>42</v>
      </c>
      <c r="H150" s="245"/>
      <c r="I150" s="246"/>
      <c r="J150" s="247" t="s">
        <v>29</v>
      </c>
      <c r="K150" s="249" t="s">
        <v>40</v>
      </c>
      <c r="L150" s="245"/>
      <c r="M150" s="246"/>
      <c r="N150" s="247" t="s">
        <v>29</v>
      </c>
      <c r="O150" s="244" t="s">
        <v>41</v>
      </c>
      <c r="P150" s="245"/>
      <c r="Q150" s="245"/>
      <c r="R150" s="246"/>
      <c r="S150" s="247" t="s">
        <v>29</v>
      </c>
      <c r="T150" s="247" t="s">
        <v>10</v>
      </c>
    </row>
    <row r="151" spans="1:20" ht="18.75" customHeight="1" thickBot="1" x14ac:dyDescent="0.25">
      <c r="A151" s="241"/>
      <c r="B151" s="243"/>
      <c r="C151" s="34" t="s">
        <v>2</v>
      </c>
      <c r="D151" s="34" t="s">
        <v>3</v>
      </c>
      <c r="E151" s="35" t="s">
        <v>4</v>
      </c>
      <c r="F151" s="248"/>
      <c r="G151" s="34" t="s">
        <v>2</v>
      </c>
      <c r="H151" s="34" t="s">
        <v>3</v>
      </c>
      <c r="I151" s="35" t="s">
        <v>4</v>
      </c>
      <c r="J151" s="248"/>
      <c r="K151" s="34" t="s">
        <v>2</v>
      </c>
      <c r="L151" s="34" t="s">
        <v>3</v>
      </c>
      <c r="M151" s="35" t="s">
        <v>4</v>
      </c>
      <c r="N151" s="248"/>
      <c r="O151" s="36" t="s">
        <v>2</v>
      </c>
      <c r="P151" s="115" t="s">
        <v>3</v>
      </c>
      <c r="Q151" s="36" t="s">
        <v>4</v>
      </c>
      <c r="R151" s="36" t="s">
        <v>4</v>
      </c>
      <c r="S151" s="248"/>
      <c r="T151" s="248"/>
    </row>
    <row r="152" spans="1:20" ht="18.75" customHeight="1" x14ac:dyDescent="0.2">
      <c r="A152" s="21">
        <v>1</v>
      </c>
      <c r="B152" s="101" t="s">
        <v>1</v>
      </c>
      <c r="C152" s="22">
        <v>3</v>
      </c>
      <c r="D152" s="22"/>
      <c r="E152" s="23"/>
      <c r="F152" s="24">
        <f>AVERAGE(C152:E152)</f>
        <v>3</v>
      </c>
      <c r="G152" s="22">
        <v>3</v>
      </c>
      <c r="H152" s="22"/>
      <c r="I152" s="23"/>
      <c r="J152" s="24">
        <f>AVERAGE(G152:I152)</f>
        <v>3</v>
      </c>
      <c r="K152" s="22">
        <v>3</v>
      </c>
      <c r="L152" s="22"/>
      <c r="M152" s="23"/>
      <c r="N152" s="24">
        <f>AVERAGE(K152:M152)</f>
        <v>3</v>
      </c>
      <c r="O152" s="111">
        <v>3</v>
      </c>
      <c r="P152" s="104"/>
      <c r="Q152" s="108"/>
      <c r="R152" s="25"/>
      <c r="S152" s="24">
        <f>AVERAGE(O152:Q152)</f>
        <v>3</v>
      </c>
      <c r="T152" s="26" t="str">
        <f>IF(SUM(C152:E152,G152:I152,K152:M152,O152:Q152)&gt;0,"+","-")</f>
        <v>+</v>
      </c>
    </row>
    <row r="153" spans="1:20" ht="18.75" customHeight="1" x14ac:dyDescent="0.2">
      <c r="A153" s="21">
        <v>2</v>
      </c>
      <c r="B153" s="101" t="s">
        <v>1</v>
      </c>
      <c r="C153" s="22">
        <v>3</v>
      </c>
      <c r="D153" s="22"/>
      <c r="E153" s="23"/>
      <c r="F153" s="24">
        <f t="shared" ref="F153:F180" si="15">AVERAGE(C153:E153)</f>
        <v>3</v>
      </c>
      <c r="G153" s="22">
        <v>3</v>
      </c>
      <c r="H153" s="22"/>
      <c r="I153" s="23"/>
      <c r="J153" s="24">
        <f t="shared" ref="J153:J180" si="16">AVERAGE(G153:I153)</f>
        <v>3</v>
      </c>
      <c r="K153" s="22">
        <v>3</v>
      </c>
      <c r="L153" s="22"/>
      <c r="M153" s="23"/>
      <c r="N153" s="24">
        <f t="shared" ref="N153:N180" si="17">AVERAGE(K153:M153)</f>
        <v>3</v>
      </c>
      <c r="O153" s="112">
        <v>3</v>
      </c>
      <c r="P153" s="104"/>
      <c r="Q153" s="108"/>
      <c r="R153" s="25"/>
      <c r="S153" s="24">
        <f t="shared" ref="S153:S180" si="18">AVERAGE(O153:Q153)</f>
        <v>3</v>
      </c>
      <c r="T153" s="26" t="str">
        <f t="shared" ref="T153:T180" si="19">IF(SUM(C153:E153,G153:I153,K153:M153,O153:Q153)&gt;0,"+","-")</f>
        <v>+</v>
      </c>
    </row>
    <row r="154" spans="1:20" ht="18.75" customHeight="1" x14ac:dyDescent="0.2">
      <c r="A154" s="21">
        <v>3</v>
      </c>
      <c r="B154" s="101" t="s">
        <v>1</v>
      </c>
      <c r="C154" s="22">
        <v>3</v>
      </c>
      <c r="D154" s="22"/>
      <c r="E154" s="23"/>
      <c r="F154" s="24">
        <f t="shared" si="15"/>
        <v>3</v>
      </c>
      <c r="G154" s="22">
        <v>3</v>
      </c>
      <c r="H154" s="22"/>
      <c r="I154" s="23"/>
      <c r="J154" s="24">
        <f t="shared" si="16"/>
        <v>3</v>
      </c>
      <c r="K154" s="22">
        <v>3</v>
      </c>
      <c r="L154" s="22"/>
      <c r="M154" s="23"/>
      <c r="N154" s="24">
        <f t="shared" si="17"/>
        <v>3</v>
      </c>
      <c r="O154" s="112">
        <v>3</v>
      </c>
      <c r="P154" s="104"/>
      <c r="Q154" s="108"/>
      <c r="R154" s="25"/>
      <c r="S154" s="24">
        <f t="shared" si="18"/>
        <v>3</v>
      </c>
      <c r="T154" s="26" t="str">
        <f t="shared" si="19"/>
        <v>+</v>
      </c>
    </row>
    <row r="155" spans="1:20" ht="18.75" customHeight="1" x14ac:dyDescent="0.2">
      <c r="A155" s="21">
        <v>4</v>
      </c>
      <c r="B155" s="101" t="s">
        <v>1</v>
      </c>
      <c r="C155" s="22">
        <v>3</v>
      </c>
      <c r="D155" s="22"/>
      <c r="E155" s="23"/>
      <c r="F155" s="24">
        <f t="shared" si="15"/>
        <v>3</v>
      </c>
      <c r="G155" s="22">
        <v>3</v>
      </c>
      <c r="H155" s="22"/>
      <c r="I155" s="23"/>
      <c r="J155" s="24">
        <f t="shared" si="16"/>
        <v>3</v>
      </c>
      <c r="K155" s="22">
        <v>3</v>
      </c>
      <c r="L155" s="22"/>
      <c r="M155" s="23"/>
      <c r="N155" s="24">
        <f t="shared" si="17"/>
        <v>3</v>
      </c>
      <c r="O155" s="112"/>
      <c r="P155" s="104">
        <v>2</v>
      </c>
      <c r="Q155" s="108"/>
      <c r="R155" s="25"/>
      <c r="S155" s="24">
        <f t="shared" si="18"/>
        <v>2</v>
      </c>
      <c r="T155" s="26" t="str">
        <f t="shared" si="19"/>
        <v>+</v>
      </c>
    </row>
    <row r="156" spans="1:20" ht="18.75" customHeight="1" x14ac:dyDescent="0.2">
      <c r="A156" s="21">
        <v>5</v>
      </c>
      <c r="B156" s="101" t="s">
        <v>1</v>
      </c>
      <c r="C156" s="22"/>
      <c r="D156" s="22">
        <v>2</v>
      </c>
      <c r="E156" s="23"/>
      <c r="F156" s="24">
        <f t="shared" si="15"/>
        <v>2</v>
      </c>
      <c r="G156" s="22">
        <v>3</v>
      </c>
      <c r="H156" s="22"/>
      <c r="I156" s="23"/>
      <c r="J156" s="24">
        <f t="shared" si="16"/>
        <v>3</v>
      </c>
      <c r="K156" s="22">
        <v>3</v>
      </c>
      <c r="L156" s="22"/>
      <c r="M156" s="23"/>
      <c r="N156" s="24">
        <f t="shared" si="17"/>
        <v>3</v>
      </c>
      <c r="O156" s="112"/>
      <c r="P156" s="104">
        <v>2</v>
      </c>
      <c r="Q156" s="108"/>
      <c r="R156" s="25"/>
      <c r="S156" s="24">
        <f t="shared" si="18"/>
        <v>2</v>
      </c>
      <c r="T156" s="26" t="str">
        <f t="shared" si="19"/>
        <v>+</v>
      </c>
    </row>
    <row r="157" spans="1:20" ht="18.75" customHeight="1" x14ac:dyDescent="0.2">
      <c r="A157" s="21">
        <v>6</v>
      </c>
      <c r="B157" s="101" t="s">
        <v>1</v>
      </c>
      <c r="C157" s="22"/>
      <c r="D157" s="22">
        <v>2</v>
      </c>
      <c r="E157" s="23"/>
      <c r="F157" s="24">
        <f t="shared" si="15"/>
        <v>2</v>
      </c>
      <c r="G157" s="22">
        <v>3</v>
      </c>
      <c r="H157" s="22"/>
      <c r="I157" s="23"/>
      <c r="J157" s="24">
        <f t="shared" si="16"/>
        <v>3</v>
      </c>
      <c r="K157" s="22">
        <v>3</v>
      </c>
      <c r="L157" s="22"/>
      <c r="M157" s="23"/>
      <c r="N157" s="24">
        <f t="shared" si="17"/>
        <v>3</v>
      </c>
      <c r="O157" s="112"/>
      <c r="P157" s="104">
        <v>2</v>
      </c>
      <c r="Q157" s="108"/>
      <c r="R157" s="25"/>
      <c r="S157" s="24">
        <f t="shared" si="18"/>
        <v>2</v>
      </c>
      <c r="T157" s="26" t="str">
        <f t="shared" si="19"/>
        <v>+</v>
      </c>
    </row>
    <row r="158" spans="1:20" ht="18.75" customHeight="1" x14ac:dyDescent="0.2">
      <c r="A158" s="21">
        <v>7</v>
      </c>
      <c r="B158" s="101" t="s">
        <v>1</v>
      </c>
      <c r="C158" s="22"/>
      <c r="D158" s="22"/>
      <c r="E158" s="23">
        <v>1</v>
      </c>
      <c r="F158" s="24">
        <f t="shared" si="15"/>
        <v>1</v>
      </c>
      <c r="G158" s="22">
        <v>3</v>
      </c>
      <c r="H158" s="22"/>
      <c r="I158" s="23"/>
      <c r="J158" s="24">
        <f t="shared" si="16"/>
        <v>3</v>
      </c>
      <c r="K158" s="22">
        <v>3</v>
      </c>
      <c r="L158" s="22"/>
      <c r="M158" s="23"/>
      <c r="N158" s="24">
        <f t="shared" si="17"/>
        <v>3</v>
      </c>
      <c r="O158" s="112"/>
      <c r="P158" s="104">
        <v>2</v>
      </c>
      <c r="Q158" s="108"/>
      <c r="R158" s="25"/>
      <c r="S158" s="24">
        <f t="shared" si="18"/>
        <v>2</v>
      </c>
      <c r="T158" s="26" t="str">
        <f t="shared" si="19"/>
        <v>+</v>
      </c>
    </row>
    <row r="159" spans="1:20" ht="18.75" customHeight="1" x14ac:dyDescent="0.2">
      <c r="A159" s="21">
        <v>8</v>
      </c>
      <c r="B159" s="101" t="s">
        <v>1</v>
      </c>
      <c r="C159" s="22"/>
      <c r="D159" s="22"/>
      <c r="E159" s="23">
        <v>1</v>
      </c>
      <c r="F159" s="24">
        <f t="shared" si="15"/>
        <v>1</v>
      </c>
      <c r="G159" s="22">
        <v>3</v>
      </c>
      <c r="H159" s="22"/>
      <c r="I159" s="23"/>
      <c r="J159" s="24">
        <f t="shared" si="16"/>
        <v>3</v>
      </c>
      <c r="K159" s="22">
        <v>3</v>
      </c>
      <c r="L159" s="22"/>
      <c r="M159" s="23"/>
      <c r="N159" s="24">
        <f t="shared" si="17"/>
        <v>3</v>
      </c>
      <c r="O159" s="112"/>
      <c r="P159" s="104">
        <v>2</v>
      </c>
      <c r="Q159" s="108"/>
      <c r="R159" s="25"/>
      <c r="S159" s="24">
        <f t="shared" si="18"/>
        <v>2</v>
      </c>
      <c r="T159" s="26" t="str">
        <f t="shared" si="19"/>
        <v>+</v>
      </c>
    </row>
    <row r="160" spans="1:20" ht="18.75" customHeight="1" x14ac:dyDescent="0.2">
      <c r="A160" s="21">
        <v>9</v>
      </c>
      <c r="B160" s="101" t="s">
        <v>1</v>
      </c>
      <c r="C160" s="22"/>
      <c r="D160" s="22"/>
      <c r="E160" s="23">
        <v>1</v>
      </c>
      <c r="F160" s="24">
        <f t="shared" si="15"/>
        <v>1</v>
      </c>
      <c r="G160" s="22">
        <v>3</v>
      </c>
      <c r="H160" s="22"/>
      <c r="I160" s="23"/>
      <c r="J160" s="24">
        <f t="shared" si="16"/>
        <v>3</v>
      </c>
      <c r="K160" s="22">
        <v>3</v>
      </c>
      <c r="L160" s="22"/>
      <c r="M160" s="23"/>
      <c r="N160" s="24">
        <f t="shared" si="17"/>
        <v>3</v>
      </c>
      <c r="O160" s="112"/>
      <c r="P160" s="104">
        <v>2</v>
      </c>
      <c r="Q160" s="108"/>
      <c r="R160" s="25"/>
      <c r="S160" s="24">
        <f t="shared" si="18"/>
        <v>2</v>
      </c>
      <c r="T160" s="26" t="str">
        <f t="shared" si="19"/>
        <v>+</v>
      </c>
    </row>
    <row r="161" spans="1:20" ht="18.75" customHeight="1" x14ac:dyDescent="0.2">
      <c r="A161" s="21">
        <v>10</v>
      </c>
      <c r="B161" s="101" t="s">
        <v>1</v>
      </c>
      <c r="C161" s="22"/>
      <c r="D161" s="22"/>
      <c r="E161" s="23">
        <v>1</v>
      </c>
      <c r="F161" s="24">
        <f t="shared" si="15"/>
        <v>1</v>
      </c>
      <c r="G161" s="22"/>
      <c r="H161" s="22">
        <v>2</v>
      </c>
      <c r="I161" s="23"/>
      <c r="J161" s="24">
        <f t="shared" si="16"/>
        <v>2</v>
      </c>
      <c r="K161" s="22">
        <v>3</v>
      </c>
      <c r="L161" s="22"/>
      <c r="M161" s="23"/>
      <c r="N161" s="24">
        <f t="shared" si="17"/>
        <v>3</v>
      </c>
      <c r="O161" s="112"/>
      <c r="P161" s="104">
        <v>2</v>
      </c>
      <c r="Q161" s="108"/>
      <c r="R161" s="25"/>
      <c r="S161" s="24">
        <f t="shared" si="18"/>
        <v>2</v>
      </c>
      <c r="T161" s="26" t="str">
        <f t="shared" si="19"/>
        <v>+</v>
      </c>
    </row>
    <row r="162" spans="1:20" ht="18.75" customHeight="1" x14ac:dyDescent="0.2">
      <c r="A162" s="21">
        <v>11</v>
      </c>
      <c r="B162" s="101" t="s">
        <v>1</v>
      </c>
      <c r="C162" s="22"/>
      <c r="D162" s="22">
        <v>2</v>
      </c>
      <c r="E162" s="23"/>
      <c r="F162" s="24">
        <f t="shared" si="15"/>
        <v>2</v>
      </c>
      <c r="G162" s="22"/>
      <c r="H162" s="22">
        <v>2</v>
      </c>
      <c r="I162" s="23"/>
      <c r="J162" s="24">
        <f t="shared" si="16"/>
        <v>2</v>
      </c>
      <c r="K162" s="22"/>
      <c r="L162" s="22">
        <v>2</v>
      </c>
      <c r="M162" s="23"/>
      <c r="N162" s="24">
        <f t="shared" si="17"/>
        <v>2</v>
      </c>
      <c r="O162" s="112"/>
      <c r="P162" s="104">
        <v>2</v>
      </c>
      <c r="Q162" s="108"/>
      <c r="R162" s="25"/>
      <c r="S162" s="24">
        <f t="shared" si="18"/>
        <v>2</v>
      </c>
      <c r="T162" s="26" t="str">
        <f t="shared" si="19"/>
        <v>+</v>
      </c>
    </row>
    <row r="163" spans="1:20" ht="18.75" customHeight="1" x14ac:dyDescent="0.2">
      <c r="A163" s="21">
        <v>12</v>
      </c>
      <c r="B163" s="101" t="s">
        <v>1</v>
      </c>
      <c r="C163" s="22"/>
      <c r="D163" s="22">
        <v>2</v>
      </c>
      <c r="E163" s="23"/>
      <c r="F163" s="24">
        <f t="shared" si="15"/>
        <v>2</v>
      </c>
      <c r="G163" s="22"/>
      <c r="H163" s="22">
        <v>2</v>
      </c>
      <c r="I163" s="23"/>
      <c r="J163" s="24">
        <f t="shared" si="16"/>
        <v>2</v>
      </c>
      <c r="K163" s="22"/>
      <c r="L163" s="22">
        <v>2</v>
      </c>
      <c r="M163" s="23"/>
      <c r="N163" s="24">
        <f t="shared" si="17"/>
        <v>2</v>
      </c>
      <c r="O163" s="112"/>
      <c r="P163" s="104">
        <v>2</v>
      </c>
      <c r="Q163" s="108"/>
      <c r="R163" s="25"/>
      <c r="S163" s="24">
        <f t="shared" si="18"/>
        <v>2</v>
      </c>
      <c r="T163" s="26" t="str">
        <f t="shared" si="19"/>
        <v>+</v>
      </c>
    </row>
    <row r="164" spans="1:20" ht="18.75" customHeight="1" x14ac:dyDescent="0.2">
      <c r="A164" s="21">
        <v>13</v>
      </c>
      <c r="B164" s="101" t="s">
        <v>1</v>
      </c>
      <c r="C164" s="22"/>
      <c r="D164" s="22">
        <v>2</v>
      </c>
      <c r="E164" s="23"/>
      <c r="F164" s="24">
        <f t="shared" si="15"/>
        <v>2</v>
      </c>
      <c r="G164" s="22"/>
      <c r="H164" s="22">
        <v>2</v>
      </c>
      <c r="I164" s="23"/>
      <c r="J164" s="24">
        <f t="shared" si="16"/>
        <v>2</v>
      </c>
      <c r="K164" s="22"/>
      <c r="L164" s="22">
        <v>2</v>
      </c>
      <c r="M164" s="23"/>
      <c r="N164" s="24">
        <f t="shared" si="17"/>
        <v>2</v>
      </c>
      <c r="O164" s="112"/>
      <c r="P164" s="104">
        <v>2</v>
      </c>
      <c r="Q164" s="108"/>
      <c r="R164" s="25"/>
      <c r="S164" s="24">
        <f t="shared" si="18"/>
        <v>2</v>
      </c>
      <c r="T164" s="26" t="str">
        <f t="shared" si="19"/>
        <v>+</v>
      </c>
    </row>
    <row r="165" spans="1:20" ht="18.75" customHeight="1" x14ac:dyDescent="0.2">
      <c r="A165" s="21">
        <v>14</v>
      </c>
      <c r="B165" s="101" t="s">
        <v>1</v>
      </c>
      <c r="C165" s="22"/>
      <c r="D165" s="22">
        <v>2</v>
      </c>
      <c r="E165" s="23"/>
      <c r="F165" s="24">
        <f t="shared" si="15"/>
        <v>2</v>
      </c>
      <c r="G165" s="22"/>
      <c r="H165" s="22">
        <v>2</v>
      </c>
      <c r="I165" s="23"/>
      <c r="J165" s="24">
        <f t="shared" si="16"/>
        <v>2</v>
      </c>
      <c r="K165" s="22"/>
      <c r="L165" s="22">
        <v>2</v>
      </c>
      <c r="M165" s="23"/>
      <c r="N165" s="24">
        <f t="shared" si="17"/>
        <v>2</v>
      </c>
      <c r="O165" s="112">
        <v>3</v>
      </c>
      <c r="P165" s="104"/>
      <c r="Q165" s="108"/>
      <c r="R165" s="25"/>
      <c r="S165" s="24">
        <f t="shared" si="18"/>
        <v>3</v>
      </c>
      <c r="T165" s="26" t="str">
        <f t="shared" si="19"/>
        <v>+</v>
      </c>
    </row>
    <row r="166" spans="1:20" ht="18.75" customHeight="1" x14ac:dyDescent="0.2">
      <c r="A166" s="21">
        <v>15</v>
      </c>
      <c r="B166" s="101" t="s">
        <v>1</v>
      </c>
      <c r="C166" s="22"/>
      <c r="D166" s="22">
        <v>2</v>
      </c>
      <c r="E166" s="23"/>
      <c r="F166" s="24">
        <f t="shared" si="15"/>
        <v>2</v>
      </c>
      <c r="G166" s="22"/>
      <c r="H166" s="22">
        <v>2</v>
      </c>
      <c r="I166" s="23"/>
      <c r="J166" s="24">
        <f t="shared" si="16"/>
        <v>2</v>
      </c>
      <c r="K166" s="22"/>
      <c r="L166" s="22">
        <v>2</v>
      </c>
      <c r="M166" s="23"/>
      <c r="N166" s="24">
        <f t="shared" si="17"/>
        <v>2</v>
      </c>
      <c r="O166" s="112">
        <v>3</v>
      </c>
      <c r="P166" s="104"/>
      <c r="Q166" s="108"/>
      <c r="R166" s="25"/>
      <c r="S166" s="24">
        <f t="shared" si="18"/>
        <v>3</v>
      </c>
      <c r="T166" s="26" t="str">
        <f t="shared" si="19"/>
        <v>+</v>
      </c>
    </row>
    <row r="167" spans="1:20" ht="18.75" customHeight="1" x14ac:dyDescent="0.2">
      <c r="A167" s="21">
        <v>16</v>
      </c>
      <c r="B167" s="101" t="s">
        <v>1</v>
      </c>
      <c r="C167" s="22"/>
      <c r="D167" s="22">
        <v>2</v>
      </c>
      <c r="E167" s="23"/>
      <c r="F167" s="24">
        <f t="shared" si="15"/>
        <v>2</v>
      </c>
      <c r="G167" s="22"/>
      <c r="H167" s="22">
        <v>2</v>
      </c>
      <c r="I167" s="23"/>
      <c r="J167" s="24">
        <f t="shared" si="16"/>
        <v>2</v>
      </c>
      <c r="K167" s="22"/>
      <c r="L167" s="22">
        <v>2</v>
      </c>
      <c r="M167" s="23"/>
      <c r="N167" s="24">
        <f t="shared" si="17"/>
        <v>2</v>
      </c>
      <c r="O167" s="112">
        <v>3</v>
      </c>
      <c r="P167" s="104"/>
      <c r="Q167" s="108"/>
      <c r="R167" s="112"/>
      <c r="S167" s="24">
        <f t="shared" si="18"/>
        <v>3</v>
      </c>
      <c r="T167" s="26" t="str">
        <f t="shared" si="19"/>
        <v>+</v>
      </c>
    </row>
    <row r="168" spans="1:20" ht="18.75" customHeight="1" x14ac:dyDescent="0.2">
      <c r="A168" s="21">
        <v>17</v>
      </c>
      <c r="B168" s="101" t="s">
        <v>1</v>
      </c>
      <c r="C168" s="22"/>
      <c r="D168" s="22">
        <v>2</v>
      </c>
      <c r="E168" s="23"/>
      <c r="F168" s="24">
        <f t="shared" si="15"/>
        <v>2</v>
      </c>
      <c r="G168" s="22"/>
      <c r="H168" s="22">
        <v>2</v>
      </c>
      <c r="I168" s="23"/>
      <c r="J168" s="24">
        <f t="shared" si="16"/>
        <v>2</v>
      </c>
      <c r="K168" s="22"/>
      <c r="L168" s="22">
        <v>2</v>
      </c>
      <c r="M168" s="23"/>
      <c r="N168" s="24">
        <f t="shared" si="17"/>
        <v>2</v>
      </c>
      <c r="O168" s="112">
        <v>3</v>
      </c>
      <c r="P168" s="104"/>
      <c r="Q168" s="109"/>
      <c r="R168" s="112"/>
      <c r="S168" s="24">
        <f t="shared" si="18"/>
        <v>3</v>
      </c>
      <c r="T168" s="26" t="str">
        <f t="shared" si="19"/>
        <v>+</v>
      </c>
    </row>
    <row r="169" spans="1:20" ht="18.75" customHeight="1" x14ac:dyDescent="0.2">
      <c r="A169" s="21">
        <v>18</v>
      </c>
      <c r="B169" s="101" t="s">
        <v>1</v>
      </c>
      <c r="C169" s="22"/>
      <c r="D169" s="22">
        <v>2</v>
      </c>
      <c r="E169" s="107"/>
      <c r="F169" s="106">
        <f t="shared" si="15"/>
        <v>2</v>
      </c>
      <c r="G169" s="22"/>
      <c r="H169" s="22">
        <v>2</v>
      </c>
      <c r="I169" s="107"/>
      <c r="J169" s="106">
        <f t="shared" si="16"/>
        <v>2</v>
      </c>
      <c r="K169" s="22"/>
      <c r="L169" s="22">
        <v>2</v>
      </c>
      <c r="M169" s="23"/>
      <c r="N169" s="24">
        <f t="shared" si="17"/>
        <v>2</v>
      </c>
      <c r="O169" s="112">
        <v>3</v>
      </c>
      <c r="P169" s="104"/>
      <c r="Q169" s="108"/>
      <c r="R169" s="112"/>
      <c r="S169" s="24">
        <f t="shared" si="18"/>
        <v>3</v>
      </c>
      <c r="T169" s="26" t="str">
        <f t="shared" si="19"/>
        <v>+</v>
      </c>
    </row>
    <row r="170" spans="1:20" ht="18.75" customHeight="1" x14ac:dyDescent="0.2">
      <c r="A170" s="21">
        <v>19</v>
      </c>
      <c r="B170" s="101" t="s">
        <v>1</v>
      </c>
      <c r="C170" s="22"/>
      <c r="D170" s="22">
        <v>2</v>
      </c>
      <c r="E170" s="107"/>
      <c r="F170" s="24">
        <f t="shared" si="15"/>
        <v>2</v>
      </c>
      <c r="G170" s="105"/>
      <c r="H170" s="22">
        <v>2</v>
      </c>
      <c r="I170" s="107"/>
      <c r="J170" s="24">
        <f t="shared" si="16"/>
        <v>2</v>
      </c>
      <c r="K170" s="105"/>
      <c r="L170" s="22">
        <v>2</v>
      </c>
      <c r="M170" s="107"/>
      <c r="N170" s="24">
        <f t="shared" si="17"/>
        <v>2</v>
      </c>
      <c r="O170" s="112">
        <v>3</v>
      </c>
      <c r="P170" s="104"/>
      <c r="Q170" s="108"/>
      <c r="R170" s="112"/>
      <c r="S170" s="24">
        <f t="shared" si="18"/>
        <v>3</v>
      </c>
      <c r="T170" s="110" t="str">
        <f t="shared" si="19"/>
        <v>+</v>
      </c>
    </row>
    <row r="171" spans="1:20" ht="18.75" customHeight="1" x14ac:dyDescent="0.2">
      <c r="A171" s="21">
        <v>20</v>
      </c>
      <c r="B171" s="101" t="s">
        <v>1</v>
      </c>
      <c r="C171" s="22"/>
      <c r="D171" s="22"/>
      <c r="E171" s="107">
        <v>1</v>
      </c>
      <c r="F171" s="24">
        <f t="shared" si="15"/>
        <v>1</v>
      </c>
      <c r="G171" s="105">
        <v>3</v>
      </c>
      <c r="H171" s="22"/>
      <c r="I171" s="107"/>
      <c r="J171" s="24">
        <f t="shared" si="16"/>
        <v>3</v>
      </c>
      <c r="K171" s="105"/>
      <c r="L171" s="22">
        <v>2</v>
      </c>
      <c r="M171" s="107"/>
      <c r="N171" s="24">
        <f t="shared" si="17"/>
        <v>2</v>
      </c>
      <c r="O171" s="112"/>
      <c r="P171" s="98">
        <v>2</v>
      </c>
      <c r="Q171" s="104"/>
      <c r="R171" s="104"/>
      <c r="S171" s="24">
        <f t="shared" si="18"/>
        <v>2</v>
      </c>
      <c r="T171" s="110" t="str">
        <f t="shared" si="19"/>
        <v>+</v>
      </c>
    </row>
    <row r="172" spans="1:20" ht="18.75" customHeight="1" x14ac:dyDescent="0.2">
      <c r="A172" s="21">
        <v>21</v>
      </c>
      <c r="B172" s="101" t="s">
        <v>1</v>
      </c>
      <c r="C172" s="22"/>
      <c r="D172" s="22"/>
      <c r="E172" s="107">
        <v>1</v>
      </c>
      <c r="F172" s="24">
        <f t="shared" si="15"/>
        <v>1</v>
      </c>
      <c r="G172" s="105">
        <v>3</v>
      </c>
      <c r="H172" s="22"/>
      <c r="I172" s="107"/>
      <c r="J172" s="24">
        <f t="shared" si="16"/>
        <v>3</v>
      </c>
      <c r="K172" s="105"/>
      <c r="L172" s="22">
        <v>2</v>
      </c>
      <c r="M172" s="107"/>
      <c r="N172" s="24">
        <f t="shared" si="17"/>
        <v>2</v>
      </c>
      <c r="O172" s="112"/>
      <c r="P172" s="98">
        <v>2</v>
      </c>
      <c r="Q172" s="104"/>
      <c r="R172" s="104"/>
      <c r="S172" s="24">
        <f t="shared" si="18"/>
        <v>2</v>
      </c>
      <c r="T172" s="110" t="str">
        <f t="shared" si="19"/>
        <v>+</v>
      </c>
    </row>
    <row r="173" spans="1:20" ht="18.75" customHeight="1" x14ac:dyDescent="0.2">
      <c r="A173" s="21">
        <v>22</v>
      </c>
      <c r="B173" s="101" t="s">
        <v>1</v>
      </c>
      <c r="C173" s="22"/>
      <c r="D173" s="22"/>
      <c r="E173" s="107">
        <v>1</v>
      </c>
      <c r="F173" s="24">
        <f t="shared" si="15"/>
        <v>1</v>
      </c>
      <c r="G173" s="105">
        <v>3</v>
      </c>
      <c r="H173" s="22"/>
      <c r="I173" s="107"/>
      <c r="J173" s="24">
        <f t="shared" si="16"/>
        <v>3</v>
      </c>
      <c r="K173" s="105"/>
      <c r="L173" s="22">
        <v>2</v>
      </c>
      <c r="M173" s="107"/>
      <c r="N173" s="24">
        <f t="shared" si="17"/>
        <v>2</v>
      </c>
      <c r="O173" s="112"/>
      <c r="P173" s="98">
        <v>2</v>
      </c>
      <c r="Q173" s="104"/>
      <c r="R173" s="104"/>
      <c r="S173" s="24">
        <f t="shared" si="18"/>
        <v>2</v>
      </c>
      <c r="T173" s="110" t="str">
        <f t="shared" si="19"/>
        <v>+</v>
      </c>
    </row>
    <row r="174" spans="1:20" ht="18.75" customHeight="1" x14ac:dyDescent="0.2">
      <c r="A174" s="21">
        <v>23</v>
      </c>
      <c r="B174" s="101" t="s">
        <v>1</v>
      </c>
      <c r="C174" s="22"/>
      <c r="D174" s="22"/>
      <c r="E174" s="107">
        <v>1</v>
      </c>
      <c r="F174" s="24">
        <f t="shared" si="15"/>
        <v>1</v>
      </c>
      <c r="G174" s="105">
        <v>3</v>
      </c>
      <c r="H174" s="22"/>
      <c r="I174" s="107"/>
      <c r="J174" s="24">
        <f t="shared" si="16"/>
        <v>3</v>
      </c>
      <c r="K174" s="105"/>
      <c r="L174" s="22">
        <v>2</v>
      </c>
      <c r="M174" s="107"/>
      <c r="N174" s="24">
        <f t="shared" si="17"/>
        <v>2</v>
      </c>
      <c r="O174" s="112"/>
      <c r="P174" s="98">
        <v>2</v>
      </c>
      <c r="Q174" s="104"/>
      <c r="R174" s="104"/>
      <c r="S174" s="24">
        <f t="shared" si="18"/>
        <v>2</v>
      </c>
      <c r="T174" s="110" t="str">
        <f t="shared" si="19"/>
        <v>+</v>
      </c>
    </row>
    <row r="175" spans="1:20" ht="18.75" customHeight="1" x14ac:dyDescent="0.2">
      <c r="A175" s="21">
        <v>24</v>
      </c>
      <c r="B175" s="101" t="s">
        <v>1</v>
      </c>
      <c r="C175" s="22"/>
      <c r="D175" s="22"/>
      <c r="E175" s="23">
        <v>1</v>
      </c>
      <c r="F175" s="24">
        <f t="shared" si="15"/>
        <v>1</v>
      </c>
      <c r="G175" s="22">
        <v>3</v>
      </c>
      <c r="H175" s="22"/>
      <c r="I175" s="23"/>
      <c r="J175" s="24">
        <f t="shared" si="16"/>
        <v>3</v>
      </c>
      <c r="K175" s="22"/>
      <c r="L175" s="22">
        <v>2</v>
      </c>
      <c r="M175" s="23"/>
      <c r="N175" s="24">
        <f t="shared" si="17"/>
        <v>2</v>
      </c>
      <c r="O175" s="112"/>
      <c r="P175" s="104">
        <v>2</v>
      </c>
      <c r="Q175" s="109"/>
      <c r="R175" s="112"/>
      <c r="S175" s="24">
        <f t="shared" si="18"/>
        <v>2</v>
      </c>
      <c r="T175" s="110" t="str">
        <f t="shared" si="19"/>
        <v>+</v>
      </c>
    </row>
    <row r="176" spans="1:20" ht="18.75" customHeight="1" x14ac:dyDescent="0.2">
      <c r="A176" s="21">
        <v>25</v>
      </c>
      <c r="B176" s="102" t="s">
        <v>1</v>
      </c>
      <c r="C176" s="22"/>
      <c r="D176" s="22"/>
      <c r="E176" s="23">
        <v>1</v>
      </c>
      <c r="F176" s="24">
        <f t="shared" si="15"/>
        <v>1</v>
      </c>
      <c r="G176" s="22"/>
      <c r="H176" s="22"/>
      <c r="I176" s="23">
        <v>1</v>
      </c>
      <c r="J176" s="24">
        <f t="shared" si="16"/>
        <v>1</v>
      </c>
      <c r="K176" s="22"/>
      <c r="L176" s="22"/>
      <c r="M176" s="23">
        <v>1</v>
      </c>
      <c r="N176" s="24">
        <f t="shared" si="17"/>
        <v>1</v>
      </c>
      <c r="O176" s="112"/>
      <c r="P176" s="104"/>
      <c r="Q176" s="109">
        <v>1</v>
      </c>
      <c r="R176" s="112"/>
      <c r="S176" s="24">
        <f t="shared" si="18"/>
        <v>1</v>
      </c>
      <c r="T176" s="110" t="str">
        <f t="shared" si="19"/>
        <v>+</v>
      </c>
    </row>
    <row r="177" spans="1:20" ht="18.75" customHeight="1" x14ac:dyDescent="0.2">
      <c r="A177" s="21">
        <v>26</v>
      </c>
      <c r="B177" s="29"/>
      <c r="C177" s="22"/>
      <c r="D177" s="22"/>
      <c r="E177" s="23">
        <v>0</v>
      </c>
      <c r="F177" s="24">
        <f t="shared" si="15"/>
        <v>0</v>
      </c>
      <c r="G177" s="22"/>
      <c r="H177" s="22"/>
      <c r="I177" s="23">
        <v>0</v>
      </c>
      <c r="J177" s="24">
        <f t="shared" si="16"/>
        <v>0</v>
      </c>
      <c r="K177" s="22"/>
      <c r="L177" s="22"/>
      <c r="M177" s="23">
        <v>0</v>
      </c>
      <c r="N177" s="24">
        <f t="shared" si="17"/>
        <v>0</v>
      </c>
      <c r="O177" s="112"/>
      <c r="P177" s="104"/>
      <c r="Q177" s="108">
        <v>0</v>
      </c>
      <c r="R177" s="112"/>
      <c r="S177" s="24">
        <f t="shared" si="18"/>
        <v>0</v>
      </c>
      <c r="T177" s="110" t="str">
        <f t="shared" si="19"/>
        <v>-</v>
      </c>
    </row>
    <row r="178" spans="1:20" ht="18.75" customHeight="1" x14ac:dyDescent="0.2">
      <c r="A178" s="21">
        <v>27</v>
      </c>
      <c r="B178" s="29"/>
      <c r="C178" s="22"/>
      <c r="D178" s="22"/>
      <c r="E178" s="23">
        <v>0</v>
      </c>
      <c r="F178" s="24">
        <f t="shared" si="15"/>
        <v>0</v>
      </c>
      <c r="G178" s="22"/>
      <c r="H178" s="22"/>
      <c r="I178" s="23">
        <v>0</v>
      </c>
      <c r="J178" s="24">
        <f t="shared" si="16"/>
        <v>0</v>
      </c>
      <c r="K178" s="22"/>
      <c r="L178" s="22"/>
      <c r="M178" s="23">
        <v>0</v>
      </c>
      <c r="N178" s="24">
        <f t="shared" si="17"/>
        <v>0</v>
      </c>
      <c r="O178" s="112"/>
      <c r="P178" s="104"/>
      <c r="Q178" s="108">
        <v>0</v>
      </c>
      <c r="R178" s="112"/>
      <c r="S178" s="24">
        <f t="shared" si="18"/>
        <v>0</v>
      </c>
      <c r="T178" s="110" t="str">
        <f t="shared" si="19"/>
        <v>-</v>
      </c>
    </row>
    <row r="179" spans="1:20" ht="18.75" customHeight="1" x14ac:dyDescent="0.2">
      <c r="A179" s="21">
        <v>28</v>
      </c>
      <c r="B179" s="29"/>
      <c r="C179" s="22"/>
      <c r="D179" s="22"/>
      <c r="E179" s="23">
        <v>0</v>
      </c>
      <c r="F179" s="24">
        <f t="shared" si="15"/>
        <v>0</v>
      </c>
      <c r="G179" s="22"/>
      <c r="H179" s="22"/>
      <c r="I179" s="23">
        <v>0</v>
      </c>
      <c r="J179" s="24">
        <f t="shared" si="16"/>
        <v>0</v>
      </c>
      <c r="K179" s="22"/>
      <c r="L179" s="22"/>
      <c r="M179" s="23">
        <v>0</v>
      </c>
      <c r="N179" s="24">
        <f t="shared" si="17"/>
        <v>0</v>
      </c>
      <c r="O179" s="122"/>
      <c r="P179" s="134"/>
      <c r="Q179" s="108">
        <v>0</v>
      </c>
      <c r="R179" s="122"/>
      <c r="S179" s="24">
        <f t="shared" si="18"/>
        <v>0</v>
      </c>
      <c r="T179" s="110" t="str">
        <f t="shared" si="19"/>
        <v>-</v>
      </c>
    </row>
    <row r="180" spans="1:20" ht="18.75" customHeight="1" thickBot="1" x14ac:dyDescent="0.25">
      <c r="A180" s="21">
        <v>29</v>
      </c>
      <c r="B180" s="29"/>
      <c r="C180" s="22"/>
      <c r="D180" s="22"/>
      <c r="E180" s="23">
        <v>0</v>
      </c>
      <c r="F180" s="24">
        <f t="shared" si="15"/>
        <v>0</v>
      </c>
      <c r="G180" s="22"/>
      <c r="H180" s="22"/>
      <c r="I180" s="23">
        <v>0</v>
      </c>
      <c r="J180" s="24">
        <f t="shared" si="16"/>
        <v>0</v>
      </c>
      <c r="K180" s="22"/>
      <c r="L180" s="22"/>
      <c r="M180" s="23">
        <v>0</v>
      </c>
      <c r="N180" s="24">
        <f t="shared" si="17"/>
        <v>0</v>
      </c>
      <c r="O180" s="113"/>
      <c r="P180" s="114"/>
      <c r="Q180" s="108">
        <v>0</v>
      </c>
      <c r="R180" s="113"/>
      <c r="S180" s="24">
        <f t="shared" si="18"/>
        <v>0</v>
      </c>
      <c r="T180" s="26" t="str">
        <f t="shared" si="19"/>
        <v>-</v>
      </c>
    </row>
    <row r="181" spans="1:20" ht="18.75" customHeight="1" x14ac:dyDescent="0.2">
      <c r="A181" s="217" t="s">
        <v>23</v>
      </c>
      <c r="B181" s="218"/>
      <c r="C181" s="9">
        <f>COUNTIF(C152:C180,3)/T181</f>
        <v>0.16</v>
      </c>
      <c r="D181" s="9">
        <f>COUNTIF(D152:D180,2)/T181</f>
        <v>0.44</v>
      </c>
      <c r="E181" s="13">
        <f>COUNTIF(E152:E180,1)/T181</f>
        <v>0.4</v>
      </c>
      <c r="F181" s="219">
        <f>SUMIF(F152:F180,"&gt;0")/T181</f>
        <v>1.76</v>
      </c>
      <c r="G181" s="9">
        <f>COUNTIF(G152:G180,3)/T181</f>
        <v>0.56000000000000005</v>
      </c>
      <c r="H181" s="9">
        <f>COUNTIF(H152:H180,2)/T181</f>
        <v>0.4</v>
      </c>
      <c r="I181" s="13">
        <f>COUNTIF(I152:I180,1)/T181</f>
        <v>0.04</v>
      </c>
      <c r="J181" s="219">
        <f>SUMIF(J152:J180,"&gt;0")/T181</f>
        <v>2.52</v>
      </c>
      <c r="K181" s="9">
        <f>COUNTIF(K152:K180,3)/T181</f>
        <v>0.4</v>
      </c>
      <c r="L181" s="9">
        <f>COUNTIF(L152:L180,2)/T181</f>
        <v>0.56000000000000005</v>
      </c>
      <c r="M181" s="13">
        <f>COUNTIF(M152:M180,1)/T181</f>
        <v>0.04</v>
      </c>
      <c r="N181" s="219">
        <f>SUMIF(N152:N180,"&gt;0")/T181</f>
        <v>2.36</v>
      </c>
      <c r="O181" s="9">
        <f>COUNTIF(O152:O180,3)/T181</f>
        <v>0.36</v>
      </c>
      <c r="P181" s="9">
        <f>COUNTIF(P152:P180,2)/T181</f>
        <v>0.6</v>
      </c>
      <c r="Q181" s="9">
        <f>COUNTIF(Q152:Q180,1)/T181</f>
        <v>0.04</v>
      </c>
      <c r="R181" s="9">
        <f>COUNTIF(R152:R180,3)/T181</f>
        <v>0</v>
      </c>
      <c r="S181" s="250">
        <f>SUMIF(S152:S180,"&gt;0")/T181</f>
        <v>2.3199999999999998</v>
      </c>
      <c r="T181" s="221">
        <f>COUNTIF(T152:T180,"+")</f>
        <v>25</v>
      </c>
    </row>
    <row r="182" spans="1:20" ht="18.75" customHeight="1" thickBot="1" x14ac:dyDescent="0.25">
      <c r="A182" s="227" t="s">
        <v>22</v>
      </c>
      <c r="B182" s="228"/>
      <c r="C182" s="15">
        <f>COUNTIF(C152:C180,"3")</f>
        <v>4</v>
      </c>
      <c r="D182" s="15">
        <f>COUNTIF(D152:D180,"2")</f>
        <v>11</v>
      </c>
      <c r="E182" s="16">
        <f>COUNTIF(E152:E180,"1")</f>
        <v>10</v>
      </c>
      <c r="F182" s="220"/>
      <c r="G182" s="15">
        <f>COUNTIF(G152:G180,"3")</f>
        <v>14</v>
      </c>
      <c r="H182" s="15">
        <f>COUNTIF(H152:H180,"2")</f>
        <v>10</v>
      </c>
      <c r="I182" s="16">
        <f>COUNTIF(I152:I180,"1")</f>
        <v>1</v>
      </c>
      <c r="J182" s="220"/>
      <c r="K182" s="15">
        <f>COUNTIF(K152:K180,"3")</f>
        <v>10</v>
      </c>
      <c r="L182" s="15">
        <f>COUNTIF(L152:L180,"2")</f>
        <v>14</v>
      </c>
      <c r="M182" s="16">
        <f>COUNTIF(M152:M180,"1")</f>
        <v>1</v>
      </c>
      <c r="N182" s="220"/>
      <c r="O182" s="15">
        <f>COUNTIF(O152:O180,"3")</f>
        <v>9</v>
      </c>
      <c r="P182" s="15">
        <f>COUNTIF(P152:P180,"2")</f>
        <v>15</v>
      </c>
      <c r="Q182" s="15">
        <f>COUNTIF(Q152:Q180,"1")</f>
        <v>1</v>
      </c>
      <c r="R182" s="15">
        <f>COUNTIF(R152:R180,"1")</f>
        <v>0</v>
      </c>
      <c r="S182" s="251"/>
      <c r="T182" s="222"/>
    </row>
    <row r="183" spans="1:20" ht="18.75" customHeight="1" x14ac:dyDescent="0.2">
      <c r="A183" s="19"/>
      <c r="B183" s="19"/>
      <c r="C183" s="20"/>
      <c r="D183" s="20"/>
      <c r="E183" s="20"/>
      <c r="F183" s="12"/>
      <c r="G183" s="20"/>
      <c r="H183" s="20"/>
      <c r="I183" s="20"/>
      <c r="J183" s="12"/>
      <c r="K183" s="20"/>
      <c r="L183" s="20"/>
      <c r="M183" s="20"/>
      <c r="N183" s="12"/>
      <c r="O183" s="20"/>
      <c r="P183" s="20"/>
      <c r="Q183" s="20"/>
      <c r="R183" s="20"/>
      <c r="S183" s="12"/>
      <c r="T183" s="20"/>
    </row>
    <row r="184" spans="1:20" ht="18.75" customHeight="1" x14ac:dyDescent="0.2">
      <c r="A184" s="19"/>
      <c r="B184" s="19"/>
      <c r="C184" s="20"/>
      <c r="D184" s="20"/>
      <c r="E184" s="20"/>
      <c r="F184" s="12"/>
      <c r="G184" s="20"/>
      <c r="H184" s="20"/>
      <c r="I184" s="20"/>
      <c r="J184" s="12"/>
      <c r="K184" s="20"/>
      <c r="L184" s="20"/>
      <c r="M184" s="20"/>
      <c r="N184" s="12"/>
      <c r="O184" s="20"/>
      <c r="P184" s="20"/>
      <c r="Q184" s="20"/>
      <c r="R184" s="20"/>
      <c r="S184" s="12"/>
      <c r="T184" s="20"/>
    </row>
    <row r="185" spans="1:20" ht="18.75" customHeight="1" x14ac:dyDescent="0.2">
      <c r="A185" s="19"/>
      <c r="B185" s="19"/>
      <c r="C185" s="20"/>
      <c r="D185" s="20"/>
      <c r="E185" s="20"/>
      <c r="F185" s="12"/>
      <c r="G185" s="20"/>
      <c r="H185" s="20"/>
      <c r="I185" s="20"/>
      <c r="J185" s="12"/>
      <c r="K185" s="20"/>
      <c r="L185" s="20"/>
      <c r="M185" s="20"/>
      <c r="N185" s="12"/>
      <c r="O185" s="20"/>
      <c r="P185" s="20"/>
      <c r="Q185" s="20"/>
      <c r="R185" s="20"/>
      <c r="S185" s="12"/>
      <c r="T185" s="20"/>
    </row>
    <row r="186" spans="1:20" ht="18.75" customHeight="1" x14ac:dyDescent="0.3">
      <c r="A186" s="234" t="s">
        <v>43</v>
      </c>
      <c r="B186" s="234"/>
      <c r="C186" s="234"/>
      <c r="D186" s="234"/>
      <c r="E186" s="234"/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</row>
    <row r="187" spans="1:20" ht="18.75" customHeight="1" x14ac:dyDescent="0.2">
      <c r="A187" s="235" t="s">
        <v>0</v>
      </c>
      <c r="B187" s="235"/>
      <c r="C187" s="235"/>
      <c r="D187" s="235"/>
      <c r="E187" s="235"/>
      <c r="F187" s="235"/>
      <c r="G187" s="235"/>
      <c r="H187" s="235"/>
      <c r="I187" s="235"/>
      <c r="J187" s="235"/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</row>
    <row r="188" spans="1:20" ht="18.75" customHeight="1" x14ac:dyDescent="0.2">
      <c r="A188" s="235" t="s">
        <v>53</v>
      </c>
      <c r="B188" s="235"/>
      <c r="C188" s="235"/>
      <c r="D188" s="235"/>
      <c r="E188" s="235"/>
      <c r="F188" s="235"/>
      <c r="G188" s="235"/>
      <c r="H188" s="235"/>
      <c r="I188" s="235"/>
      <c r="J188" s="235"/>
      <c r="K188" s="235"/>
      <c r="L188" s="235"/>
      <c r="M188" s="235"/>
      <c r="N188" s="235"/>
      <c r="O188" s="235"/>
      <c r="P188" s="235"/>
      <c r="Q188" s="235"/>
      <c r="R188" s="235"/>
      <c r="S188" s="235"/>
      <c r="T188" s="235"/>
    </row>
    <row r="189" spans="1:20" ht="18.75" customHeight="1" x14ac:dyDescent="0.3">
      <c r="A189" s="234" t="s">
        <v>49</v>
      </c>
      <c r="B189" s="234"/>
      <c r="C189" s="234"/>
      <c r="D189" s="234"/>
      <c r="E189" s="234"/>
      <c r="F189" s="234"/>
      <c r="G189" s="234"/>
      <c r="H189" s="234"/>
      <c r="I189" s="234"/>
      <c r="J189" s="234"/>
      <c r="K189" s="234"/>
      <c r="L189" s="234"/>
      <c r="M189" s="234"/>
      <c r="N189" s="234"/>
      <c r="O189" s="234"/>
      <c r="P189" s="234"/>
      <c r="Q189" s="234"/>
      <c r="R189" s="234"/>
      <c r="S189" s="234"/>
      <c r="T189" s="234"/>
    </row>
    <row r="190" spans="1:20" ht="18.75" customHeight="1" x14ac:dyDescent="0.2">
      <c r="A190" s="19"/>
      <c r="B190" s="19"/>
      <c r="C190" s="20"/>
      <c r="D190" s="20"/>
      <c r="E190" s="20"/>
      <c r="F190" s="12"/>
      <c r="G190" s="20"/>
      <c r="H190" s="20"/>
      <c r="I190" s="20"/>
      <c r="J190" s="12"/>
      <c r="K190" s="20"/>
      <c r="L190" s="20"/>
      <c r="M190" s="20"/>
      <c r="N190" s="12"/>
      <c r="O190" s="20"/>
      <c r="P190" s="20"/>
      <c r="Q190"/>
      <c r="R190"/>
      <c r="S190"/>
    </row>
    <row r="191" spans="1:20" s="89" customFormat="1" ht="18.75" customHeight="1" thickBot="1" x14ac:dyDescent="0.35">
      <c r="A191" s="236" t="s">
        <v>69</v>
      </c>
      <c r="B191" s="236"/>
      <c r="C191" s="237" t="s">
        <v>96</v>
      </c>
      <c r="D191" s="238"/>
      <c r="E191" s="238"/>
      <c r="F191" s="238"/>
      <c r="G191" s="238"/>
      <c r="H191" s="238"/>
      <c r="I191" s="238"/>
      <c r="J191" s="239"/>
      <c r="K191" s="95"/>
      <c r="L191" s="95"/>
      <c r="M191" s="95"/>
      <c r="N191" s="95"/>
      <c r="O191" s="95"/>
    </row>
    <row r="192" spans="1:20" s="89" customFormat="1" ht="18.75" customHeight="1" thickBot="1" x14ac:dyDescent="0.35">
      <c r="A192" s="236" t="s">
        <v>75</v>
      </c>
      <c r="B192" s="284"/>
      <c r="C192" s="285" t="s">
        <v>90</v>
      </c>
      <c r="D192" s="286"/>
      <c r="E192" s="286"/>
      <c r="F192" s="286"/>
      <c r="G192" s="286"/>
      <c r="H192" s="286"/>
      <c r="I192" s="286"/>
      <c r="J192" s="287"/>
      <c r="K192" s="160"/>
      <c r="L192" s="160"/>
      <c r="M192" s="160"/>
      <c r="N192" s="160"/>
      <c r="O192" s="160"/>
      <c r="P192" s="91"/>
      <c r="Q192" s="92"/>
      <c r="R192" s="93"/>
      <c r="S192" s="93"/>
    </row>
    <row r="193" spans="1:20" s="89" customFormat="1" ht="18.75" customHeight="1" x14ac:dyDescent="0.3">
      <c r="A193" s="90" t="s">
        <v>9</v>
      </c>
      <c r="B193" s="96"/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4"/>
      <c r="Q193" s="92"/>
      <c r="R193" s="93"/>
      <c r="S193" s="93"/>
    </row>
    <row r="194" spans="1:20" ht="18.75" customHeight="1" x14ac:dyDescent="0.2">
      <c r="A194" s="192" t="s">
        <v>50</v>
      </c>
      <c r="B194" s="192"/>
      <c r="C194" s="192"/>
      <c r="D194" s="192"/>
      <c r="E194" s="192"/>
      <c r="F194" s="192"/>
      <c r="G194" s="192"/>
      <c r="H194" s="192"/>
      <c r="I194" s="192"/>
      <c r="J194" s="192"/>
      <c r="K194" s="192"/>
      <c r="L194" s="192"/>
      <c r="M194" s="192"/>
      <c r="N194" s="192"/>
      <c r="O194" s="192"/>
      <c r="P194" s="99"/>
      <c r="Q194" s="2"/>
      <c r="R194" s="2"/>
      <c r="S194" s="2"/>
    </row>
    <row r="195" spans="1:20" ht="18.75" customHeight="1" thickBot="1" x14ac:dyDescent="0.25">
      <c r="A195" s="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/>
      <c r="R195"/>
      <c r="S195"/>
    </row>
    <row r="196" spans="1:20" ht="35.25" customHeight="1" x14ac:dyDescent="0.2">
      <c r="A196" s="240"/>
      <c r="B196" s="242" t="s">
        <v>1</v>
      </c>
      <c r="C196" s="244" t="s">
        <v>44</v>
      </c>
      <c r="D196" s="245"/>
      <c r="E196" s="246"/>
      <c r="F196" s="247" t="s">
        <v>29</v>
      </c>
      <c r="G196" s="244" t="s">
        <v>46</v>
      </c>
      <c r="H196" s="245"/>
      <c r="I196" s="246"/>
      <c r="J196" s="247" t="s">
        <v>29</v>
      </c>
      <c r="K196" s="249" t="s">
        <v>47</v>
      </c>
      <c r="L196" s="245"/>
      <c r="M196" s="246"/>
      <c r="N196" s="247" t="s">
        <v>29</v>
      </c>
      <c r="O196" s="244" t="s">
        <v>45</v>
      </c>
      <c r="P196" s="245"/>
      <c r="Q196" s="245"/>
      <c r="R196" s="246"/>
      <c r="S196" s="247" t="s">
        <v>29</v>
      </c>
      <c r="T196" s="247" t="s">
        <v>10</v>
      </c>
    </row>
    <row r="197" spans="1:20" ht="18.75" customHeight="1" thickBot="1" x14ac:dyDescent="0.25">
      <c r="A197" s="241"/>
      <c r="B197" s="243"/>
      <c r="C197" s="34" t="s">
        <v>2</v>
      </c>
      <c r="D197" s="34" t="s">
        <v>3</v>
      </c>
      <c r="E197" s="35" t="s">
        <v>4</v>
      </c>
      <c r="F197" s="248"/>
      <c r="G197" s="34" t="s">
        <v>2</v>
      </c>
      <c r="H197" s="34" t="s">
        <v>3</v>
      </c>
      <c r="I197" s="35" t="s">
        <v>4</v>
      </c>
      <c r="J197" s="248"/>
      <c r="K197" s="34" t="s">
        <v>2</v>
      </c>
      <c r="L197" s="34" t="s">
        <v>3</v>
      </c>
      <c r="M197" s="35" t="s">
        <v>4</v>
      </c>
      <c r="N197" s="248"/>
      <c r="O197" s="133" t="s">
        <v>2</v>
      </c>
      <c r="P197" s="34" t="s">
        <v>3</v>
      </c>
      <c r="Q197" s="118" t="s">
        <v>4</v>
      </c>
      <c r="R197" s="36" t="s">
        <v>4</v>
      </c>
      <c r="S197" s="248"/>
      <c r="T197" s="248"/>
    </row>
    <row r="198" spans="1:20" ht="18.75" customHeight="1" x14ac:dyDescent="0.2">
      <c r="A198" s="21">
        <v>1</v>
      </c>
      <c r="B198" s="101" t="s">
        <v>1</v>
      </c>
      <c r="C198" s="22">
        <v>3</v>
      </c>
      <c r="D198" s="22"/>
      <c r="E198" s="23"/>
      <c r="F198" s="24">
        <f>AVERAGE(C198:E198)</f>
        <v>3</v>
      </c>
      <c r="G198" s="22">
        <v>3</v>
      </c>
      <c r="H198" s="22"/>
      <c r="I198" s="23"/>
      <c r="J198" s="24">
        <f>AVERAGE(G198:I198)</f>
        <v>3</v>
      </c>
      <c r="K198" s="22">
        <v>3</v>
      </c>
      <c r="L198" s="22"/>
      <c r="M198" s="23"/>
      <c r="N198" s="24">
        <f>AVERAGE(K198:M198)</f>
        <v>3</v>
      </c>
      <c r="O198" s="22">
        <v>3</v>
      </c>
      <c r="P198" s="22"/>
      <c r="Q198" s="23"/>
      <c r="R198" s="25"/>
      <c r="S198" s="24">
        <f>AVERAGE(O198:Q198)</f>
        <v>3</v>
      </c>
      <c r="T198" s="26" t="str">
        <f>IF(SUM(C198:E198,G198:I198,K198:M198,O198:Q198)&gt;0,"+","-")</f>
        <v>+</v>
      </c>
    </row>
    <row r="199" spans="1:20" ht="18.75" customHeight="1" x14ac:dyDescent="0.2">
      <c r="A199" s="21">
        <v>2</v>
      </c>
      <c r="B199" s="101" t="s">
        <v>1</v>
      </c>
      <c r="C199" s="22">
        <v>3</v>
      </c>
      <c r="D199" s="22"/>
      <c r="E199" s="23"/>
      <c r="F199" s="24">
        <f t="shared" ref="F199:F226" si="20">AVERAGE(C199:E199)</f>
        <v>3</v>
      </c>
      <c r="G199" s="22">
        <v>3</v>
      </c>
      <c r="H199" s="22"/>
      <c r="I199" s="23"/>
      <c r="J199" s="24">
        <f t="shared" ref="J199:J226" si="21">AVERAGE(G199:I199)</f>
        <v>3</v>
      </c>
      <c r="K199" s="22">
        <v>3</v>
      </c>
      <c r="L199" s="22"/>
      <c r="M199" s="23"/>
      <c r="N199" s="24">
        <f t="shared" ref="N199:N226" si="22">AVERAGE(K199:M199)</f>
        <v>3</v>
      </c>
      <c r="O199" s="22">
        <v>3</v>
      </c>
      <c r="P199" s="22"/>
      <c r="Q199" s="23"/>
      <c r="R199" s="25"/>
      <c r="S199" s="24">
        <f t="shared" ref="S199:S226" si="23">AVERAGE(O199:Q199)</f>
        <v>3</v>
      </c>
      <c r="T199" s="26" t="str">
        <f t="shared" ref="T199:T226" si="24">IF(SUM(C199:E199,G199:I199,K199:M199,O199:Q199)&gt;0,"+","-")</f>
        <v>+</v>
      </c>
    </row>
    <row r="200" spans="1:20" ht="18.75" customHeight="1" x14ac:dyDescent="0.2">
      <c r="A200" s="21">
        <v>3</v>
      </c>
      <c r="B200" s="101" t="s">
        <v>1</v>
      </c>
      <c r="C200" s="22">
        <v>3</v>
      </c>
      <c r="D200" s="22"/>
      <c r="E200" s="23"/>
      <c r="F200" s="24">
        <f t="shared" si="20"/>
        <v>3</v>
      </c>
      <c r="G200" s="22">
        <v>3</v>
      </c>
      <c r="H200" s="22"/>
      <c r="I200" s="23"/>
      <c r="J200" s="24">
        <f t="shared" si="21"/>
        <v>3</v>
      </c>
      <c r="K200" s="22">
        <v>3</v>
      </c>
      <c r="L200" s="22"/>
      <c r="M200" s="23"/>
      <c r="N200" s="24">
        <f t="shared" si="22"/>
        <v>3</v>
      </c>
      <c r="O200" s="22">
        <v>3</v>
      </c>
      <c r="P200" s="22"/>
      <c r="Q200" s="23"/>
      <c r="R200" s="25"/>
      <c r="S200" s="24">
        <f t="shared" si="23"/>
        <v>3</v>
      </c>
      <c r="T200" s="26" t="str">
        <f t="shared" si="24"/>
        <v>+</v>
      </c>
    </row>
    <row r="201" spans="1:20" ht="18.75" customHeight="1" x14ac:dyDescent="0.2">
      <c r="A201" s="21">
        <v>4</v>
      </c>
      <c r="B201" s="101" t="s">
        <v>1</v>
      </c>
      <c r="C201" s="22">
        <v>3</v>
      </c>
      <c r="D201" s="22"/>
      <c r="E201" s="23"/>
      <c r="F201" s="24">
        <f t="shared" si="20"/>
        <v>3</v>
      </c>
      <c r="G201" s="22">
        <v>3</v>
      </c>
      <c r="H201" s="22"/>
      <c r="I201" s="23"/>
      <c r="J201" s="24">
        <f t="shared" si="21"/>
        <v>3</v>
      </c>
      <c r="K201" s="22">
        <v>3</v>
      </c>
      <c r="L201" s="22"/>
      <c r="M201" s="23"/>
      <c r="N201" s="24">
        <f t="shared" si="22"/>
        <v>3</v>
      </c>
      <c r="O201" s="22">
        <v>3</v>
      </c>
      <c r="P201" s="22"/>
      <c r="Q201" s="23"/>
      <c r="R201" s="25"/>
      <c r="S201" s="24">
        <f t="shared" si="23"/>
        <v>3</v>
      </c>
      <c r="T201" s="26" t="str">
        <f t="shared" si="24"/>
        <v>+</v>
      </c>
    </row>
    <row r="202" spans="1:20" ht="18.75" customHeight="1" x14ac:dyDescent="0.2">
      <c r="A202" s="21">
        <v>5</v>
      </c>
      <c r="B202" s="101" t="s">
        <v>1</v>
      </c>
      <c r="C202" s="22">
        <v>3</v>
      </c>
      <c r="D202" s="22"/>
      <c r="E202" s="23"/>
      <c r="F202" s="24">
        <f t="shared" si="20"/>
        <v>3</v>
      </c>
      <c r="G202" s="22">
        <v>3</v>
      </c>
      <c r="H202" s="22"/>
      <c r="I202" s="23"/>
      <c r="J202" s="24">
        <f t="shared" si="21"/>
        <v>3</v>
      </c>
      <c r="K202" s="22">
        <v>3</v>
      </c>
      <c r="L202" s="22"/>
      <c r="M202" s="23"/>
      <c r="N202" s="24">
        <f t="shared" si="22"/>
        <v>3</v>
      </c>
      <c r="O202" s="22">
        <v>3</v>
      </c>
      <c r="P202" s="22"/>
      <c r="Q202" s="23"/>
      <c r="R202" s="25"/>
      <c r="S202" s="24">
        <f t="shared" si="23"/>
        <v>3</v>
      </c>
      <c r="T202" s="26" t="str">
        <f t="shared" si="24"/>
        <v>+</v>
      </c>
    </row>
    <row r="203" spans="1:20" ht="18.75" customHeight="1" x14ac:dyDescent="0.2">
      <c r="A203" s="21">
        <v>6</v>
      </c>
      <c r="B203" s="101" t="s">
        <v>1</v>
      </c>
      <c r="C203" s="22">
        <v>3</v>
      </c>
      <c r="D203" s="22"/>
      <c r="E203" s="23"/>
      <c r="F203" s="24">
        <f t="shared" si="20"/>
        <v>3</v>
      </c>
      <c r="G203" s="22">
        <v>3</v>
      </c>
      <c r="H203" s="22"/>
      <c r="I203" s="23"/>
      <c r="J203" s="24">
        <f t="shared" si="21"/>
        <v>3</v>
      </c>
      <c r="K203" s="22">
        <v>3</v>
      </c>
      <c r="L203" s="22"/>
      <c r="M203" s="23"/>
      <c r="N203" s="24">
        <f t="shared" si="22"/>
        <v>3</v>
      </c>
      <c r="O203" s="22">
        <v>3</v>
      </c>
      <c r="P203" s="22"/>
      <c r="Q203" s="23"/>
      <c r="R203" s="25"/>
      <c r="S203" s="24">
        <f t="shared" si="23"/>
        <v>3</v>
      </c>
      <c r="T203" s="26" t="str">
        <f t="shared" si="24"/>
        <v>+</v>
      </c>
    </row>
    <row r="204" spans="1:20" ht="18.75" customHeight="1" x14ac:dyDescent="0.2">
      <c r="A204" s="21">
        <v>7</v>
      </c>
      <c r="B204" s="101" t="s">
        <v>1</v>
      </c>
      <c r="C204" s="22">
        <v>3</v>
      </c>
      <c r="D204" s="22"/>
      <c r="E204" s="23"/>
      <c r="F204" s="24">
        <f t="shared" si="20"/>
        <v>3</v>
      </c>
      <c r="G204" s="22">
        <v>3</v>
      </c>
      <c r="H204" s="22"/>
      <c r="I204" s="23"/>
      <c r="J204" s="24">
        <f t="shared" si="21"/>
        <v>3</v>
      </c>
      <c r="K204" s="22">
        <v>3</v>
      </c>
      <c r="L204" s="22"/>
      <c r="M204" s="23"/>
      <c r="N204" s="24">
        <f t="shared" si="22"/>
        <v>3</v>
      </c>
      <c r="O204" s="22">
        <v>3</v>
      </c>
      <c r="P204" s="22"/>
      <c r="Q204" s="23"/>
      <c r="R204" s="25"/>
      <c r="S204" s="24">
        <f t="shared" si="23"/>
        <v>3</v>
      </c>
      <c r="T204" s="26" t="str">
        <f t="shared" si="24"/>
        <v>+</v>
      </c>
    </row>
    <row r="205" spans="1:20" ht="18.75" customHeight="1" x14ac:dyDescent="0.2">
      <c r="A205" s="21">
        <v>8</v>
      </c>
      <c r="B205" s="101" t="s">
        <v>1</v>
      </c>
      <c r="C205" s="22">
        <v>3</v>
      </c>
      <c r="D205" s="22"/>
      <c r="E205" s="23"/>
      <c r="F205" s="24">
        <f t="shared" si="20"/>
        <v>3</v>
      </c>
      <c r="G205" s="22">
        <v>3</v>
      </c>
      <c r="H205" s="22"/>
      <c r="I205" s="23"/>
      <c r="J205" s="24">
        <f t="shared" si="21"/>
        <v>3</v>
      </c>
      <c r="K205" s="22">
        <v>3</v>
      </c>
      <c r="L205" s="22"/>
      <c r="M205" s="23"/>
      <c r="N205" s="24">
        <f t="shared" si="22"/>
        <v>3</v>
      </c>
      <c r="O205" s="22">
        <v>3</v>
      </c>
      <c r="P205" s="22"/>
      <c r="Q205" s="23"/>
      <c r="R205" s="25"/>
      <c r="S205" s="24">
        <f t="shared" si="23"/>
        <v>3</v>
      </c>
      <c r="T205" s="26" t="str">
        <f t="shared" si="24"/>
        <v>+</v>
      </c>
    </row>
    <row r="206" spans="1:20" ht="18.75" customHeight="1" x14ac:dyDescent="0.2">
      <c r="A206" s="21">
        <v>9</v>
      </c>
      <c r="B206" s="101" t="s">
        <v>1</v>
      </c>
      <c r="C206" s="22">
        <v>3</v>
      </c>
      <c r="D206" s="22"/>
      <c r="E206" s="23"/>
      <c r="F206" s="24">
        <f t="shared" si="20"/>
        <v>3</v>
      </c>
      <c r="G206" s="22">
        <v>3</v>
      </c>
      <c r="H206" s="22"/>
      <c r="I206" s="23"/>
      <c r="J206" s="24">
        <f t="shared" si="21"/>
        <v>3</v>
      </c>
      <c r="K206" s="22">
        <v>3</v>
      </c>
      <c r="L206" s="22"/>
      <c r="M206" s="23"/>
      <c r="N206" s="24">
        <f t="shared" si="22"/>
        <v>3</v>
      </c>
      <c r="O206" s="22">
        <v>3</v>
      </c>
      <c r="P206" s="22"/>
      <c r="Q206" s="23"/>
      <c r="R206" s="25"/>
      <c r="S206" s="24">
        <f t="shared" si="23"/>
        <v>3</v>
      </c>
      <c r="T206" s="26" t="str">
        <f t="shared" si="24"/>
        <v>+</v>
      </c>
    </row>
    <row r="207" spans="1:20" ht="18.75" customHeight="1" x14ac:dyDescent="0.2">
      <c r="A207" s="21">
        <v>10</v>
      </c>
      <c r="B207" s="101" t="s">
        <v>1</v>
      </c>
      <c r="C207" s="22">
        <v>3</v>
      </c>
      <c r="D207" s="22"/>
      <c r="E207" s="23"/>
      <c r="F207" s="24">
        <f t="shared" si="20"/>
        <v>3</v>
      </c>
      <c r="G207" s="22">
        <v>3</v>
      </c>
      <c r="H207" s="22"/>
      <c r="I207" s="23"/>
      <c r="J207" s="24">
        <f t="shared" si="21"/>
        <v>3</v>
      </c>
      <c r="K207" s="22">
        <v>3</v>
      </c>
      <c r="L207" s="22"/>
      <c r="M207" s="23"/>
      <c r="N207" s="24">
        <f t="shared" si="22"/>
        <v>3</v>
      </c>
      <c r="O207" s="22">
        <v>3</v>
      </c>
      <c r="P207" s="22"/>
      <c r="Q207" s="23"/>
      <c r="R207" s="25"/>
      <c r="S207" s="24">
        <f t="shared" si="23"/>
        <v>3</v>
      </c>
      <c r="T207" s="26" t="str">
        <f t="shared" si="24"/>
        <v>+</v>
      </c>
    </row>
    <row r="208" spans="1:20" ht="18.75" customHeight="1" x14ac:dyDescent="0.2">
      <c r="A208" s="21">
        <v>11</v>
      </c>
      <c r="B208" s="101" t="s">
        <v>1</v>
      </c>
      <c r="C208" s="22"/>
      <c r="D208" s="22">
        <v>2</v>
      </c>
      <c r="E208" s="23"/>
      <c r="F208" s="24">
        <f t="shared" si="20"/>
        <v>2</v>
      </c>
      <c r="G208" s="22"/>
      <c r="H208" s="22">
        <v>2</v>
      </c>
      <c r="I208" s="23"/>
      <c r="J208" s="24">
        <f t="shared" si="21"/>
        <v>2</v>
      </c>
      <c r="K208" s="22"/>
      <c r="L208" s="22">
        <v>2</v>
      </c>
      <c r="M208" s="23"/>
      <c r="N208" s="24">
        <f t="shared" si="22"/>
        <v>2</v>
      </c>
      <c r="O208" s="22"/>
      <c r="P208" s="22">
        <v>2</v>
      </c>
      <c r="Q208" s="23"/>
      <c r="R208" s="25"/>
      <c r="S208" s="24">
        <f t="shared" si="23"/>
        <v>2</v>
      </c>
      <c r="T208" s="26" t="str">
        <f t="shared" si="24"/>
        <v>+</v>
      </c>
    </row>
    <row r="209" spans="1:20" ht="18.75" customHeight="1" x14ac:dyDescent="0.2">
      <c r="A209" s="21">
        <v>12</v>
      </c>
      <c r="B209" s="101" t="s">
        <v>1</v>
      </c>
      <c r="C209" s="22"/>
      <c r="D209" s="22">
        <v>2</v>
      </c>
      <c r="E209" s="23"/>
      <c r="F209" s="24">
        <f t="shared" si="20"/>
        <v>2</v>
      </c>
      <c r="G209" s="22"/>
      <c r="H209" s="22">
        <v>2</v>
      </c>
      <c r="I209" s="23"/>
      <c r="J209" s="24">
        <f t="shared" si="21"/>
        <v>2</v>
      </c>
      <c r="K209" s="22"/>
      <c r="L209" s="22">
        <v>2</v>
      </c>
      <c r="M209" s="23"/>
      <c r="N209" s="24">
        <f t="shared" si="22"/>
        <v>2</v>
      </c>
      <c r="O209" s="22"/>
      <c r="P209" s="22">
        <v>2</v>
      </c>
      <c r="Q209" s="23"/>
      <c r="R209" s="25"/>
      <c r="S209" s="24">
        <f t="shared" si="23"/>
        <v>2</v>
      </c>
      <c r="T209" s="26" t="str">
        <f t="shared" si="24"/>
        <v>+</v>
      </c>
    </row>
    <row r="210" spans="1:20" ht="18.75" customHeight="1" x14ac:dyDescent="0.2">
      <c r="A210" s="21">
        <v>13</v>
      </c>
      <c r="B210" s="101" t="s">
        <v>1</v>
      </c>
      <c r="C210" s="22"/>
      <c r="D210" s="22">
        <v>2</v>
      </c>
      <c r="E210" s="23"/>
      <c r="F210" s="24">
        <f t="shared" si="20"/>
        <v>2</v>
      </c>
      <c r="G210" s="22"/>
      <c r="H210" s="22">
        <v>2</v>
      </c>
      <c r="I210" s="23"/>
      <c r="J210" s="24">
        <f t="shared" si="21"/>
        <v>2</v>
      </c>
      <c r="K210" s="22"/>
      <c r="L210" s="22">
        <v>2</v>
      </c>
      <c r="M210" s="23"/>
      <c r="N210" s="24">
        <f t="shared" si="22"/>
        <v>2</v>
      </c>
      <c r="O210" s="22"/>
      <c r="P210" s="22">
        <v>2</v>
      </c>
      <c r="Q210" s="23"/>
      <c r="R210" s="25"/>
      <c r="S210" s="24">
        <f t="shared" si="23"/>
        <v>2</v>
      </c>
      <c r="T210" s="26" t="str">
        <f t="shared" si="24"/>
        <v>+</v>
      </c>
    </row>
    <row r="211" spans="1:20" ht="18.75" customHeight="1" x14ac:dyDescent="0.2">
      <c r="A211" s="21">
        <v>14</v>
      </c>
      <c r="B211" s="101" t="s">
        <v>1</v>
      </c>
      <c r="C211" s="22"/>
      <c r="D211" s="22">
        <v>2</v>
      </c>
      <c r="E211" s="23"/>
      <c r="F211" s="24">
        <f t="shared" si="20"/>
        <v>2</v>
      </c>
      <c r="G211" s="22"/>
      <c r="H211" s="22">
        <v>2</v>
      </c>
      <c r="I211" s="23"/>
      <c r="J211" s="24">
        <f t="shared" si="21"/>
        <v>2</v>
      </c>
      <c r="K211" s="22"/>
      <c r="L211" s="22">
        <v>2</v>
      </c>
      <c r="M211" s="23"/>
      <c r="N211" s="24">
        <f t="shared" si="22"/>
        <v>2</v>
      </c>
      <c r="O211" s="22"/>
      <c r="P211" s="22">
        <v>2</v>
      </c>
      <c r="Q211" s="23"/>
      <c r="R211" s="25"/>
      <c r="S211" s="24">
        <f t="shared" si="23"/>
        <v>2</v>
      </c>
      <c r="T211" s="26" t="str">
        <f t="shared" si="24"/>
        <v>+</v>
      </c>
    </row>
    <row r="212" spans="1:20" ht="18.75" customHeight="1" x14ac:dyDescent="0.2">
      <c r="A212" s="21">
        <v>15</v>
      </c>
      <c r="B212" s="101" t="s">
        <v>1</v>
      </c>
      <c r="C212" s="22"/>
      <c r="D212" s="22">
        <v>2</v>
      </c>
      <c r="E212" s="23"/>
      <c r="F212" s="24">
        <f t="shared" si="20"/>
        <v>2</v>
      </c>
      <c r="G212" s="22"/>
      <c r="H212" s="22">
        <v>2</v>
      </c>
      <c r="I212" s="23"/>
      <c r="J212" s="24">
        <f t="shared" si="21"/>
        <v>2</v>
      </c>
      <c r="K212" s="22"/>
      <c r="L212" s="22">
        <v>2</v>
      </c>
      <c r="M212" s="23"/>
      <c r="N212" s="24">
        <f t="shared" si="22"/>
        <v>2</v>
      </c>
      <c r="O212" s="22"/>
      <c r="P212" s="22">
        <v>2</v>
      </c>
      <c r="Q212" s="23"/>
      <c r="R212" s="25"/>
      <c r="S212" s="24">
        <f t="shared" si="23"/>
        <v>2</v>
      </c>
      <c r="T212" s="26" t="str">
        <f t="shared" si="24"/>
        <v>+</v>
      </c>
    </row>
    <row r="213" spans="1:20" ht="18.75" customHeight="1" x14ac:dyDescent="0.2">
      <c r="A213" s="21">
        <v>16</v>
      </c>
      <c r="B213" s="101" t="s">
        <v>1</v>
      </c>
      <c r="C213" s="22"/>
      <c r="D213" s="22">
        <v>2</v>
      </c>
      <c r="E213" s="23"/>
      <c r="F213" s="24">
        <f t="shared" si="20"/>
        <v>2</v>
      </c>
      <c r="G213" s="22"/>
      <c r="H213" s="22">
        <v>2</v>
      </c>
      <c r="I213" s="23"/>
      <c r="J213" s="24">
        <f t="shared" si="21"/>
        <v>2</v>
      </c>
      <c r="K213" s="22"/>
      <c r="L213" s="22">
        <v>2</v>
      </c>
      <c r="M213" s="23"/>
      <c r="N213" s="24">
        <f t="shared" si="22"/>
        <v>2</v>
      </c>
      <c r="O213" s="22"/>
      <c r="P213" s="22">
        <v>2</v>
      </c>
      <c r="Q213" s="23"/>
      <c r="R213" s="25"/>
      <c r="S213" s="24">
        <f t="shared" si="23"/>
        <v>2</v>
      </c>
      <c r="T213" s="26" t="str">
        <f t="shared" si="24"/>
        <v>+</v>
      </c>
    </row>
    <row r="214" spans="1:20" ht="18.75" customHeight="1" x14ac:dyDescent="0.2">
      <c r="A214" s="21">
        <v>17</v>
      </c>
      <c r="B214" s="101" t="s">
        <v>1</v>
      </c>
      <c r="C214" s="22"/>
      <c r="D214" s="22">
        <v>2</v>
      </c>
      <c r="E214" s="23"/>
      <c r="F214" s="24">
        <f t="shared" si="20"/>
        <v>2</v>
      </c>
      <c r="G214" s="22"/>
      <c r="H214" s="22">
        <v>2</v>
      </c>
      <c r="I214" s="23"/>
      <c r="J214" s="24">
        <f t="shared" si="21"/>
        <v>2</v>
      </c>
      <c r="K214" s="22"/>
      <c r="L214" s="22">
        <v>2</v>
      </c>
      <c r="M214" s="23"/>
      <c r="N214" s="24">
        <f t="shared" si="22"/>
        <v>2</v>
      </c>
      <c r="O214" s="22"/>
      <c r="P214" s="22">
        <v>2</v>
      </c>
      <c r="Q214" s="23"/>
      <c r="R214" s="25"/>
      <c r="S214" s="24">
        <f t="shared" si="23"/>
        <v>2</v>
      </c>
      <c r="T214" s="26" t="str">
        <f t="shared" si="24"/>
        <v>+</v>
      </c>
    </row>
    <row r="215" spans="1:20" ht="18.75" customHeight="1" x14ac:dyDescent="0.2">
      <c r="A215" s="21">
        <v>18</v>
      </c>
      <c r="B215" s="101" t="s">
        <v>1</v>
      </c>
      <c r="C215" s="22"/>
      <c r="D215" s="22">
        <v>2</v>
      </c>
      <c r="E215" s="23"/>
      <c r="F215" s="24">
        <f t="shared" si="20"/>
        <v>2</v>
      </c>
      <c r="G215" s="22"/>
      <c r="H215" s="22">
        <v>2</v>
      </c>
      <c r="I215" s="23"/>
      <c r="J215" s="24">
        <f t="shared" si="21"/>
        <v>2</v>
      </c>
      <c r="K215" s="22"/>
      <c r="L215" s="22">
        <v>2</v>
      </c>
      <c r="M215" s="23"/>
      <c r="N215" s="24">
        <f t="shared" si="22"/>
        <v>2</v>
      </c>
      <c r="O215" s="22"/>
      <c r="P215" s="22">
        <v>2</v>
      </c>
      <c r="Q215" s="23"/>
      <c r="R215" s="25"/>
      <c r="S215" s="24">
        <f t="shared" si="23"/>
        <v>2</v>
      </c>
      <c r="T215" s="26" t="str">
        <f t="shared" si="24"/>
        <v>+</v>
      </c>
    </row>
    <row r="216" spans="1:20" ht="18.75" customHeight="1" x14ac:dyDescent="0.2">
      <c r="A216" s="21">
        <v>19</v>
      </c>
      <c r="B216" s="101" t="s">
        <v>1</v>
      </c>
      <c r="C216" s="22"/>
      <c r="D216" s="22">
        <v>2</v>
      </c>
      <c r="E216" s="23"/>
      <c r="F216" s="24">
        <f t="shared" si="20"/>
        <v>2</v>
      </c>
      <c r="G216" s="22"/>
      <c r="H216" s="22">
        <v>2</v>
      </c>
      <c r="I216" s="23"/>
      <c r="J216" s="24">
        <f t="shared" si="21"/>
        <v>2</v>
      </c>
      <c r="K216" s="22"/>
      <c r="L216" s="22">
        <v>2</v>
      </c>
      <c r="M216" s="23"/>
      <c r="N216" s="24">
        <f t="shared" si="22"/>
        <v>2</v>
      </c>
      <c r="O216" s="22"/>
      <c r="P216" s="22">
        <v>2</v>
      </c>
      <c r="Q216" s="23"/>
      <c r="R216" s="25"/>
      <c r="S216" s="24">
        <f t="shared" si="23"/>
        <v>2</v>
      </c>
      <c r="T216" s="26" t="str">
        <f t="shared" si="24"/>
        <v>+</v>
      </c>
    </row>
    <row r="217" spans="1:20" ht="18.75" customHeight="1" x14ac:dyDescent="0.2">
      <c r="A217" s="21">
        <v>20</v>
      </c>
      <c r="B217" s="101" t="s">
        <v>1</v>
      </c>
      <c r="C217" s="22"/>
      <c r="D217" s="22">
        <v>2</v>
      </c>
      <c r="E217" s="23"/>
      <c r="F217" s="24">
        <f t="shared" si="20"/>
        <v>2</v>
      </c>
      <c r="G217" s="22"/>
      <c r="H217" s="22">
        <v>2</v>
      </c>
      <c r="I217" s="23"/>
      <c r="J217" s="24">
        <f t="shared" si="21"/>
        <v>2</v>
      </c>
      <c r="K217" s="22"/>
      <c r="L217" s="22">
        <v>2</v>
      </c>
      <c r="M217" s="23"/>
      <c r="N217" s="24">
        <f t="shared" si="22"/>
        <v>2</v>
      </c>
      <c r="O217" s="22"/>
      <c r="P217" s="22">
        <v>2</v>
      </c>
      <c r="Q217" s="23"/>
      <c r="R217" s="25"/>
      <c r="S217" s="24">
        <f t="shared" si="23"/>
        <v>2</v>
      </c>
      <c r="T217" s="26" t="str">
        <f t="shared" si="24"/>
        <v>+</v>
      </c>
    </row>
    <row r="218" spans="1:20" ht="18.75" customHeight="1" x14ac:dyDescent="0.2">
      <c r="A218" s="21">
        <v>21</v>
      </c>
      <c r="B218" s="101" t="s">
        <v>1</v>
      </c>
      <c r="C218" s="22"/>
      <c r="D218" s="22">
        <v>2</v>
      </c>
      <c r="E218" s="23"/>
      <c r="F218" s="24">
        <f t="shared" si="20"/>
        <v>2</v>
      </c>
      <c r="G218" s="22"/>
      <c r="H218" s="22">
        <v>2</v>
      </c>
      <c r="I218" s="23"/>
      <c r="J218" s="24">
        <f t="shared" si="21"/>
        <v>2</v>
      </c>
      <c r="K218" s="22"/>
      <c r="L218" s="22">
        <v>2</v>
      </c>
      <c r="M218" s="23"/>
      <c r="N218" s="24">
        <f t="shared" si="22"/>
        <v>2</v>
      </c>
      <c r="O218" s="22"/>
      <c r="P218" s="22">
        <v>2</v>
      </c>
      <c r="Q218" s="23"/>
      <c r="R218" s="25"/>
      <c r="S218" s="24">
        <f t="shared" si="23"/>
        <v>2</v>
      </c>
      <c r="T218" s="26" t="str">
        <f t="shared" si="24"/>
        <v>+</v>
      </c>
    </row>
    <row r="219" spans="1:20" ht="18.75" customHeight="1" x14ac:dyDescent="0.2">
      <c r="A219" s="21">
        <v>22</v>
      </c>
      <c r="B219" s="101" t="s">
        <v>1</v>
      </c>
      <c r="C219" s="22"/>
      <c r="D219" s="22">
        <v>2</v>
      </c>
      <c r="E219" s="23"/>
      <c r="F219" s="24">
        <f t="shared" si="20"/>
        <v>2</v>
      </c>
      <c r="G219" s="22"/>
      <c r="H219" s="22">
        <v>2</v>
      </c>
      <c r="I219" s="23"/>
      <c r="J219" s="24">
        <f t="shared" si="21"/>
        <v>2</v>
      </c>
      <c r="K219" s="22"/>
      <c r="L219" s="22">
        <v>2</v>
      </c>
      <c r="M219" s="23"/>
      <c r="N219" s="24">
        <f t="shared" si="22"/>
        <v>2</v>
      </c>
      <c r="O219" s="22"/>
      <c r="P219" s="22">
        <v>2</v>
      </c>
      <c r="Q219" s="23"/>
      <c r="R219" s="25"/>
      <c r="S219" s="24">
        <f t="shared" si="23"/>
        <v>2</v>
      </c>
      <c r="T219" s="26" t="str">
        <f t="shared" si="24"/>
        <v>+</v>
      </c>
    </row>
    <row r="220" spans="1:20" ht="18.75" customHeight="1" x14ac:dyDescent="0.2">
      <c r="A220" s="21">
        <v>23</v>
      </c>
      <c r="B220" s="101" t="s">
        <v>1</v>
      </c>
      <c r="C220" s="22"/>
      <c r="D220" s="22">
        <v>2</v>
      </c>
      <c r="E220" s="23"/>
      <c r="F220" s="24">
        <f t="shared" si="20"/>
        <v>2</v>
      </c>
      <c r="G220" s="22"/>
      <c r="H220" s="22">
        <v>2</v>
      </c>
      <c r="I220" s="23"/>
      <c r="J220" s="24">
        <f t="shared" si="21"/>
        <v>2</v>
      </c>
      <c r="K220" s="22"/>
      <c r="L220" s="22">
        <v>2</v>
      </c>
      <c r="M220" s="23"/>
      <c r="N220" s="24">
        <f t="shared" si="22"/>
        <v>2</v>
      </c>
      <c r="O220" s="22"/>
      <c r="P220" s="22">
        <v>2</v>
      </c>
      <c r="Q220" s="23"/>
      <c r="R220" s="25"/>
      <c r="S220" s="24">
        <f t="shared" si="23"/>
        <v>2</v>
      </c>
      <c r="T220" s="26" t="str">
        <f t="shared" si="24"/>
        <v>+</v>
      </c>
    </row>
    <row r="221" spans="1:20" ht="18.75" customHeight="1" x14ac:dyDescent="0.2">
      <c r="A221" s="21">
        <v>24</v>
      </c>
      <c r="B221" s="101" t="s">
        <v>1</v>
      </c>
      <c r="C221" s="22"/>
      <c r="D221" s="22">
        <v>2</v>
      </c>
      <c r="E221" s="23"/>
      <c r="F221" s="24">
        <f t="shared" si="20"/>
        <v>2</v>
      </c>
      <c r="G221" s="22"/>
      <c r="H221" s="22">
        <v>2</v>
      </c>
      <c r="I221" s="23"/>
      <c r="J221" s="24">
        <f t="shared" si="21"/>
        <v>2</v>
      </c>
      <c r="K221" s="22"/>
      <c r="L221" s="22">
        <v>2</v>
      </c>
      <c r="M221" s="23"/>
      <c r="N221" s="24">
        <f t="shared" si="22"/>
        <v>2</v>
      </c>
      <c r="O221" s="22"/>
      <c r="P221" s="22">
        <v>2</v>
      </c>
      <c r="Q221" s="23"/>
      <c r="R221" s="25"/>
      <c r="S221" s="24">
        <f t="shared" si="23"/>
        <v>2</v>
      </c>
      <c r="T221" s="26" t="str">
        <f t="shared" si="24"/>
        <v>+</v>
      </c>
    </row>
    <row r="222" spans="1:20" ht="18.75" customHeight="1" x14ac:dyDescent="0.2">
      <c r="A222" s="28">
        <v>25</v>
      </c>
      <c r="B222" s="102" t="s">
        <v>1</v>
      </c>
      <c r="C222" s="30"/>
      <c r="D222" s="30">
        <v>2</v>
      </c>
      <c r="E222" s="31"/>
      <c r="F222" s="24">
        <f t="shared" si="20"/>
        <v>2</v>
      </c>
      <c r="G222" s="30"/>
      <c r="H222" s="30">
        <v>2</v>
      </c>
      <c r="I222" s="31"/>
      <c r="J222" s="24">
        <f t="shared" si="21"/>
        <v>2</v>
      </c>
      <c r="K222" s="30"/>
      <c r="L222" s="30">
        <v>2</v>
      </c>
      <c r="M222" s="31"/>
      <c r="N222" s="24">
        <f t="shared" si="22"/>
        <v>2</v>
      </c>
      <c r="O222" s="30"/>
      <c r="P222" s="30">
        <v>2</v>
      </c>
      <c r="Q222" s="31"/>
      <c r="R222" s="33"/>
      <c r="S222" s="24">
        <f t="shared" si="23"/>
        <v>2</v>
      </c>
      <c r="T222" s="26" t="str">
        <f t="shared" si="24"/>
        <v>+</v>
      </c>
    </row>
    <row r="223" spans="1:20" ht="18.75" customHeight="1" x14ac:dyDescent="0.2">
      <c r="A223" s="28">
        <v>26</v>
      </c>
      <c r="B223" s="29"/>
      <c r="C223" s="30"/>
      <c r="D223" s="30"/>
      <c r="E223" s="31">
        <v>0</v>
      </c>
      <c r="F223" s="24">
        <f t="shared" si="20"/>
        <v>0</v>
      </c>
      <c r="G223" s="30"/>
      <c r="H223" s="30"/>
      <c r="I223" s="31">
        <v>0</v>
      </c>
      <c r="J223" s="24">
        <f t="shared" si="21"/>
        <v>0</v>
      </c>
      <c r="K223" s="30"/>
      <c r="L223" s="30"/>
      <c r="M223" s="31">
        <v>0</v>
      </c>
      <c r="N223" s="24">
        <f t="shared" si="22"/>
        <v>0</v>
      </c>
      <c r="O223" s="122"/>
      <c r="P223" s="134"/>
      <c r="Q223" s="121">
        <v>0</v>
      </c>
      <c r="R223" s="33"/>
      <c r="S223" s="24">
        <f t="shared" si="23"/>
        <v>0</v>
      </c>
      <c r="T223" s="26" t="str">
        <f t="shared" si="24"/>
        <v>-</v>
      </c>
    </row>
    <row r="224" spans="1:20" ht="18.75" customHeight="1" x14ac:dyDescent="0.2">
      <c r="A224" s="28">
        <v>27</v>
      </c>
      <c r="B224" s="29"/>
      <c r="C224" s="30"/>
      <c r="D224" s="30"/>
      <c r="E224" s="31">
        <v>0</v>
      </c>
      <c r="F224" s="24">
        <f t="shared" si="20"/>
        <v>0</v>
      </c>
      <c r="G224" s="30"/>
      <c r="H224" s="30"/>
      <c r="I224" s="31">
        <v>0</v>
      </c>
      <c r="J224" s="24">
        <f t="shared" si="21"/>
        <v>0</v>
      </c>
      <c r="K224" s="30"/>
      <c r="L224" s="30"/>
      <c r="M224" s="31">
        <v>0</v>
      </c>
      <c r="N224" s="24">
        <f t="shared" si="22"/>
        <v>0</v>
      </c>
      <c r="O224" s="122"/>
      <c r="P224" s="134"/>
      <c r="Q224" s="121">
        <v>0</v>
      </c>
      <c r="R224" s="33"/>
      <c r="S224" s="24">
        <f t="shared" si="23"/>
        <v>0</v>
      </c>
      <c r="T224" s="26" t="str">
        <f t="shared" si="24"/>
        <v>-</v>
      </c>
    </row>
    <row r="225" spans="1:20" ht="18.75" customHeight="1" x14ac:dyDescent="0.2">
      <c r="A225" s="28">
        <v>28</v>
      </c>
      <c r="B225" s="29"/>
      <c r="C225" s="30"/>
      <c r="D225" s="30"/>
      <c r="E225" s="31">
        <v>0</v>
      </c>
      <c r="F225" s="24">
        <f t="shared" si="20"/>
        <v>0</v>
      </c>
      <c r="G225" s="30"/>
      <c r="H225" s="30"/>
      <c r="I225" s="31">
        <v>0</v>
      </c>
      <c r="J225" s="24">
        <f t="shared" si="21"/>
        <v>0</v>
      </c>
      <c r="K225" s="30"/>
      <c r="L225" s="30"/>
      <c r="M225" s="31">
        <v>0</v>
      </c>
      <c r="N225" s="24">
        <f t="shared" si="22"/>
        <v>0</v>
      </c>
      <c r="O225" s="122"/>
      <c r="P225" s="134"/>
      <c r="Q225" s="121">
        <v>0</v>
      </c>
      <c r="R225" s="33"/>
      <c r="S225" s="24">
        <f t="shared" si="23"/>
        <v>0</v>
      </c>
      <c r="T225" s="26" t="str">
        <f t="shared" si="24"/>
        <v>-</v>
      </c>
    </row>
    <row r="226" spans="1:20" ht="18.75" customHeight="1" thickBot="1" x14ac:dyDescent="0.25">
      <c r="A226" s="28">
        <v>29</v>
      </c>
      <c r="B226" s="29"/>
      <c r="C226" s="30"/>
      <c r="D226" s="30"/>
      <c r="E226" s="31">
        <v>0</v>
      </c>
      <c r="F226" s="32">
        <f t="shared" si="20"/>
        <v>0</v>
      </c>
      <c r="G226" s="30"/>
      <c r="H226" s="30"/>
      <c r="I226" s="31">
        <v>0</v>
      </c>
      <c r="J226" s="32">
        <f t="shared" si="21"/>
        <v>0</v>
      </c>
      <c r="K226" s="30"/>
      <c r="L226" s="30"/>
      <c r="M226" s="31">
        <v>0</v>
      </c>
      <c r="N226" s="32">
        <f t="shared" si="22"/>
        <v>0</v>
      </c>
      <c r="O226" s="122"/>
      <c r="P226" s="134"/>
      <c r="Q226" s="121">
        <v>0</v>
      </c>
      <c r="R226" s="33"/>
      <c r="S226" s="24">
        <f t="shared" si="23"/>
        <v>0</v>
      </c>
      <c r="T226" s="26" t="str">
        <f t="shared" si="24"/>
        <v>-</v>
      </c>
    </row>
    <row r="227" spans="1:20" ht="18.75" customHeight="1" x14ac:dyDescent="0.2">
      <c r="A227" s="217" t="s">
        <v>23</v>
      </c>
      <c r="B227" s="218"/>
      <c r="C227" s="9">
        <f>COUNTIF(C198:C226,3)/T227</f>
        <v>0.4</v>
      </c>
      <c r="D227" s="9">
        <f>COUNTIF(D198:D226,2)/T227</f>
        <v>0.6</v>
      </c>
      <c r="E227" s="13">
        <f>COUNTIF(E198:E226,1)/T227</f>
        <v>0</v>
      </c>
      <c r="F227" s="219">
        <f>SUMIF(F198:F226,"&gt;0")/T227</f>
        <v>2.4</v>
      </c>
      <c r="G227" s="9">
        <f>COUNTIF(G198:G226,3)/T227</f>
        <v>0.4</v>
      </c>
      <c r="H227" s="9">
        <f>COUNTIF(H198:H226,2)/T227</f>
        <v>0.6</v>
      </c>
      <c r="I227" s="13">
        <f>COUNTIF(I198:I226,1)/T227</f>
        <v>0</v>
      </c>
      <c r="J227" s="219">
        <f>SUMIF(J198:J226,"&gt;0")/T227</f>
        <v>2.4</v>
      </c>
      <c r="K227" s="9">
        <f>COUNTIF(K198:K226,3)/T227</f>
        <v>0.4</v>
      </c>
      <c r="L227" s="9">
        <f>COUNTIF(L198:L226,2)/T227</f>
        <v>0.6</v>
      </c>
      <c r="M227" s="13">
        <f>COUNTIF(M198:M226,1)/T227</f>
        <v>0</v>
      </c>
      <c r="N227" s="219">
        <f>SUMIF(N198:N226,"&gt;0")/T227</f>
        <v>2.4</v>
      </c>
      <c r="O227" s="9">
        <f>COUNTIF(O198:O226,3)/T227</f>
        <v>0.4</v>
      </c>
      <c r="P227" s="9">
        <f>COUNTIF(P198:P226,2)/T227</f>
        <v>0.6</v>
      </c>
      <c r="Q227" s="9">
        <f>COUNTIF(Q198:Q226,1)/T227</f>
        <v>0</v>
      </c>
      <c r="R227" s="9">
        <f>COUNTIF(R198:R226,3)/T227</f>
        <v>0</v>
      </c>
      <c r="S227" s="250">
        <f>SUMIF(S198:S226,"&gt;0")/T227</f>
        <v>2.4</v>
      </c>
      <c r="T227" s="221">
        <f>COUNTIF(T198:T226,"+")</f>
        <v>25</v>
      </c>
    </row>
    <row r="228" spans="1:20" ht="18.75" customHeight="1" thickBot="1" x14ac:dyDescent="0.25">
      <c r="A228" s="227" t="s">
        <v>22</v>
      </c>
      <c r="B228" s="228"/>
      <c r="C228" s="15">
        <f>COUNTIF(C198:C226,"3")</f>
        <v>10</v>
      </c>
      <c r="D228" s="15">
        <f>COUNTIF(D198:D226,"2")</f>
        <v>15</v>
      </c>
      <c r="E228" s="16">
        <f>COUNTIF(E198:E226,"1")</f>
        <v>0</v>
      </c>
      <c r="F228" s="220"/>
      <c r="G228" s="15">
        <f>COUNTIF(G198:G226,"3")</f>
        <v>10</v>
      </c>
      <c r="H228" s="15">
        <f>COUNTIF(H198:H226,"2")</f>
        <v>15</v>
      </c>
      <c r="I228" s="16">
        <f>COUNTIF(I198:I226,"1")</f>
        <v>0</v>
      </c>
      <c r="J228" s="220"/>
      <c r="K228" s="15">
        <f>COUNTIF(K198:K226,"3")</f>
        <v>10</v>
      </c>
      <c r="L228" s="15">
        <f>COUNTIF(L198:L226,"2")</f>
        <v>15</v>
      </c>
      <c r="M228" s="16">
        <f>COUNTIF(M198:M226,"1")</f>
        <v>0</v>
      </c>
      <c r="N228" s="220"/>
      <c r="O228" s="15">
        <f>COUNTIF(O198:O226,"3")</f>
        <v>10</v>
      </c>
      <c r="P228" s="15">
        <f>COUNTIF(P198:P226,"2")</f>
        <v>15</v>
      </c>
      <c r="Q228" s="15">
        <f>COUNTIF(Q198:Q226,"1")</f>
        <v>0</v>
      </c>
      <c r="R228" s="15">
        <f>COUNTIF(R198:R226,"3")</f>
        <v>0</v>
      </c>
      <c r="S228" s="251"/>
      <c r="T228" s="222"/>
    </row>
    <row r="229" spans="1:20" ht="18.75" customHeight="1" x14ac:dyDescent="0.2">
      <c r="A229" s="19"/>
      <c r="B229" s="19"/>
      <c r="C229" s="20"/>
      <c r="D229" s="20"/>
      <c r="E229" s="20"/>
      <c r="F229" s="12"/>
      <c r="G229" s="20"/>
      <c r="H229" s="20"/>
      <c r="I229" s="20"/>
      <c r="J229" s="12"/>
      <c r="K229" s="20"/>
      <c r="L229" s="20"/>
      <c r="M229" s="20"/>
      <c r="N229" s="12"/>
      <c r="O229" s="20"/>
      <c r="P229" s="20"/>
      <c r="Q229" s="20"/>
      <c r="R229" s="20"/>
      <c r="S229" s="12"/>
      <c r="T229" s="20"/>
    </row>
    <row r="230" spans="1:20" ht="18.75" customHeight="1" x14ac:dyDescent="0.2">
      <c r="A230" s="19"/>
      <c r="B230" s="19"/>
      <c r="C230" s="20"/>
      <c r="D230" s="20"/>
      <c r="E230" s="20"/>
      <c r="F230" s="12"/>
      <c r="G230" s="20"/>
      <c r="H230" s="20"/>
      <c r="I230" s="20"/>
      <c r="J230" s="12"/>
      <c r="K230" s="20"/>
      <c r="L230" s="20"/>
      <c r="M230" s="20"/>
      <c r="N230" s="12"/>
      <c r="O230" s="20"/>
      <c r="P230" s="20"/>
      <c r="Q230" s="20"/>
      <c r="R230" s="20"/>
      <c r="S230" s="12"/>
      <c r="T230" s="20"/>
    </row>
    <row r="231" spans="1:20" ht="18.75" customHeight="1" x14ac:dyDescent="0.2">
      <c r="A231" s="19"/>
      <c r="B231" s="19"/>
      <c r="C231" s="20"/>
      <c r="D231" s="20"/>
      <c r="E231" s="20"/>
      <c r="F231" s="12"/>
      <c r="G231" s="20"/>
      <c r="H231" s="20"/>
      <c r="I231" s="20"/>
      <c r="J231" s="12"/>
      <c r="K231" s="20"/>
      <c r="L231" s="20"/>
      <c r="M231" s="20"/>
      <c r="N231" s="12"/>
      <c r="O231" s="20"/>
      <c r="P231" s="20"/>
      <c r="Q231"/>
      <c r="R231"/>
      <c r="S231"/>
    </row>
    <row r="232" spans="1:20" ht="18.75" customHeight="1" x14ac:dyDescent="0.3">
      <c r="A232" s="234" t="s">
        <v>48</v>
      </c>
      <c r="B232" s="234"/>
      <c r="C232" s="234"/>
      <c r="D232" s="234"/>
      <c r="E232" s="234"/>
      <c r="F232" s="234"/>
      <c r="G232" s="234"/>
      <c r="H232" s="234"/>
      <c r="I232" s="234"/>
      <c r="J232" s="234"/>
      <c r="K232" s="234"/>
      <c r="L232" s="234"/>
      <c r="M232" s="234"/>
      <c r="N232" s="234"/>
      <c r="O232" s="234"/>
      <c r="P232" s="234"/>
      <c r="Q232" s="234"/>
      <c r="R232" s="234"/>
      <c r="S232" s="234"/>
      <c r="T232" s="234"/>
    </row>
    <row r="233" spans="1:20" ht="18.75" customHeight="1" x14ac:dyDescent="0.2">
      <c r="A233" s="235" t="s">
        <v>0</v>
      </c>
      <c r="B233" s="235"/>
      <c r="C233" s="235"/>
      <c r="D233" s="235"/>
      <c r="E233" s="235"/>
      <c r="F233" s="235"/>
      <c r="G233" s="235"/>
      <c r="H233" s="235"/>
      <c r="I233" s="235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</row>
    <row r="234" spans="1:20" ht="18.75" customHeight="1" x14ac:dyDescent="0.2">
      <c r="A234" s="235" t="s">
        <v>53</v>
      </c>
      <c r="B234" s="235"/>
      <c r="C234" s="235"/>
      <c r="D234" s="235"/>
      <c r="E234" s="235"/>
      <c r="F234" s="235"/>
      <c r="G234" s="235"/>
      <c r="H234" s="235"/>
      <c r="I234" s="235"/>
      <c r="J234" s="235"/>
      <c r="K234" s="235"/>
      <c r="L234" s="235"/>
      <c r="M234" s="235"/>
      <c r="N234" s="235"/>
      <c r="O234" s="235"/>
      <c r="P234" s="235"/>
      <c r="Q234" s="235"/>
      <c r="R234" s="235"/>
      <c r="S234" s="235"/>
      <c r="T234" s="235"/>
    </row>
    <row r="235" spans="1:20" ht="18.75" customHeight="1" x14ac:dyDescent="0.3">
      <c r="A235" s="234" t="s">
        <v>49</v>
      </c>
      <c r="B235" s="234"/>
      <c r="C235" s="234"/>
      <c r="D235" s="234"/>
      <c r="E235" s="234"/>
      <c r="F235" s="234"/>
      <c r="G235" s="234"/>
      <c r="H235" s="234"/>
      <c r="I235" s="234"/>
      <c r="J235" s="234"/>
      <c r="K235" s="234"/>
      <c r="L235" s="234"/>
      <c r="M235" s="234"/>
      <c r="N235" s="234"/>
      <c r="O235" s="234"/>
      <c r="P235" s="234"/>
      <c r="Q235" s="234"/>
      <c r="R235" s="234"/>
      <c r="S235" s="234"/>
      <c r="T235" s="234"/>
    </row>
    <row r="236" spans="1:20" ht="18.75" customHeight="1" x14ac:dyDescent="0.2">
      <c r="A236" s="19"/>
      <c r="B236" s="19"/>
      <c r="C236" s="20"/>
      <c r="D236" s="20"/>
      <c r="E236" s="20"/>
      <c r="F236" s="12"/>
      <c r="G236" s="20"/>
      <c r="H236" s="20"/>
      <c r="I236" s="20"/>
      <c r="J236" s="12"/>
      <c r="K236" s="20"/>
      <c r="L236" s="20"/>
      <c r="M236" s="20"/>
      <c r="N236" s="12"/>
      <c r="O236" s="20"/>
      <c r="P236" s="20"/>
      <c r="Q236" s="63"/>
      <c r="R236"/>
      <c r="S236"/>
    </row>
    <row r="237" spans="1:20" s="89" customFormat="1" ht="18.75" customHeight="1" thickBot="1" x14ac:dyDescent="0.35">
      <c r="A237" s="236" t="s">
        <v>69</v>
      </c>
      <c r="B237" s="236"/>
      <c r="C237" s="237" t="s">
        <v>96</v>
      </c>
      <c r="D237" s="238"/>
      <c r="E237" s="238"/>
      <c r="F237" s="238"/>
      <c r="G237" s="238"/>
      <c r="H237" s="238"/>
      <c r="I237" s="238"/>
      <c r="J237" s="239"/>
      <c r="K237" s="95"/>
      <c r="L237" s="95"/>
      <c r="M237" s="95"/>
      <c r="N237" s="95"/>
      <c r="O237" s="95"/>
    </row>
    <row r="238" spans="1:20" s="89" customFormat="1" ht="18.75" customHeight="1" thickBot="1" x14ac:dyDescent="0.35">
      <c r="A238" s="236" t="s">
        <v>75</v>
      </c>
      <c r="B238" s="284"/>
      <c r="C238" s="285" t="s">
        <v>90</v>
      </c>
      <c r="D238" s="286"/>
      <c r="E238" s="286"/>
      <c r="F238" s="286"/>
      <c r="G238" s="286"/>
      <c r="H238" s="286"/>
      <c r="I238" s="286"/>
      <c r="J238" s="287"/>
      <c r="K238" s="160"/>
      <c r="L238" s="160"/>
      <c r="M238" s="160"/>
      <c r="N238" s="160"/>
      <c r="O238" s="160"/>
      <c r="P238" s="91"/>
      <c r="Q238" s="92"/>
      <c r="R238" s="93"/>
      <c r="S238" s="93"/>
    </row>
    <row r="239" spans="1:20" s="89" customFormat="1" ht="18.75" customHeight="1" x14ac:dyDescent="0.3">
      <c r="A239" s="90" t="s">
        <v>9</v>
      </c>
      <c r="B239" s="96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4"/>
      <c r="Q239" s="92"/>
      <c r="R239" s="93"/>
      <c r="S239" s="93"/>
    </row>
    <row r="240" spans="1:20" ht="18.75" customHeight="1" x14ac:dyDescent="0.2">
      <c r="A240" s="192" t="s">
        <v>50</v>
      </c>
      <c r="B240" s="192"/>
      <c r="C240" s="192"/>
      <c r="D240" s="192"/>
      <c r="E240" s="192"/>
      <c r="F240" s="192"/>
      <c r="G240" s="192"/>
      <c r="H240" s="192"/>
      <c r="I240" s="192"/>
      <c r="J240" s="192"/>
      <c r="K240" s="192"/>
      <c r="L240" s="192"/>
      <c r="M240" s="192"/>
      <c r="N240" s="192"/>
      <c r="O240" s="192"/>
      <c r="P240" s="99"/>
      <c r="Q240" s="2"/>
      <c r="R240" s="2"/>
      <c r="S240" s="2"/>
    </row>
    <row r="241" spans="1:19" ht="18.75" customHeight="1" thickBot="1" x14ac:dyDescent="0.25">
      <c r="A241" s="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/>
      <c r="R241"/>
      <c r="S241"/>
    </row>
    <row r="242" spans="1:19" ht="36" customHeight="1" thickTop="1" x14ac:dyDescent="0.2">
      <c r="A242" s="277"/>
      <c r="B242" s="279" t="s">
        <v>1</v>
      </c>
      <c r="C242" s="244" t="s">
        <v>46</v>
      </c>
      <c r="D242" s="245"/>
      <c r="E242" s="246"/>
      <c r="F242" s="247" t="s">
        <v>29</v>
      </c>
      <c r="G242" s="249" t="s">
        <v>47</v>
      </c>
      <c r="H242" s="245"/>
      <c r="I242" s="246"/>
      <c r="J242" s="247" t="s">
        <v>29</v>
      </c>
      <c r="K242" s="275" t="s">
        <v>10</v>
      </c>
      <c r="L242" s="271" t="s">
        <v>78</v>
      </c>
      <c r="M242" s="272"/>
      <c r="N242" s="291" t="s">
        <v>77</v>
      </c>
      <c r="O242" s="292"/>
      <c r="P242"/>
      <c r="Q242"/>
      <c r="R242"/>
      <c r="S242"/>
    </row>
    <row r="243" spans="1:19" ht="24" customHeight="1" thickBot="1" x14ac:dyDescent="0.25">
      <c r="A243" s="278"/>
      <c r="B243" s="280"/>
      <c r="C243" s="34" t="s">
        <v>2</v>
      </c>
      <c r="D243" s="34" t="s">
        <v>3</v>
      </c>
      <c r="E243" s="35" t="s">
        <v>4</v>
      </c>
      <c r="F243" s="248"/>
      <c r="G243" s="34" t="s">
        <v>2</v>
      </c>
      <c r="H243" s="34" t="s">
        <v>3</v>
      </c>
      <c r="I243" s="35" t="s">
        <v>4</v>
      </c>
      <c r="J243" s="248"/>
      <c r="K243" s="276"/>
      <c r="L243" s="273"/>
      <c r="M243" s="274"/>
      <c r="N243" s="293"/>
      <c r="O243" s="294"/>
      <c r="P243"/>
      <c r="Q243"/>
      <c r="R243"/>
      <c r="S243"/>
    </row>
    <row r="244" spans="1:19" ht="18.75" customHeight="1" thickTop="1" thickBot="1" x14ac:dyDescent="0.3">
      <c r="A244" s="21">
        <v>1</v>
      </c>
      <c r="B244" s="101" t="s">
        <v>1</v>
      </c>
      <c r="C244" s="22">
        <v>3</v>
      </c>
      <c r="D244" s="22"/>
      <c r="E244" s="23"/>
      <c r="F244" s="24">
        <f>AVERAGE(C244:E244)</f>
        <v>3</v>
      </c>
      <c r="G244" s="22">
        <v>3</v>
      </c>
      <c r="H244" s="22"/>
      <c r="I244" s="23"/>
      <c r="J244" s="24">
        <f>AVERAGE(G244:I244)</f>
        <v>3</v>
      </c>
      <c r="K244" s="26" t="str">
        <f>IF(SUM(C244:E244,G244:I244)&gt;0,"+","-")</f>
        <v>+</v>
      </c>
      <c r="L244" s="215">
        <f t="shared" ref="L244" si="25">SUM(J244,F244,S198,N198,J198,F198,S152,N152,J152,F152,S105,N105,J105,F105,S59,N59,J59,F59,S13,N13,J13,F13)</f>
        <v>64</v>
      </c>
      <c r="M244" s="216"/>
      <c r="N244" s="295">
        <f>'под.А (Н.Г.11-12)'!L244</f>
        <v>53</v>
      </c>
      <c r="O244" s="296"/>
      <c r="P244"/>
      <c r="Q244"/>
      <c r="R244"/>
      <c r="S244"/>
    </row>
    <row r="245" spans="1:19" ht="18.75" customHeight="1" thickTop="1" thickBot="1" x14ac:dyDescent="0.3">
      <c r="A245" s="21">
        <v>2</v>
      </c>
      <c r="B245" s="101" t="s">
        <v>1</v>
      </c>
      <c r="C245" s="22">
        <v>3</v>
      </c>
      <c r="D245" s="22"/>
      <c r="E245" s="23"/>
      <c r="F245" s="24">
        <f t="shared" ref="F245:F272" si="26">AVERAGE(C245:E245)</f>
        <v>3</v>
      </c>
      <c r="G245" s="22">
        <v>3</v>
      </c>
      <c r="H245" s="22"/>
      <c r="I245" s="23"/>
      <c r="J245" s="24">
        <f t="shared" ref="J245:J272" si="27">AVERAGE(G245:I245)</f>
        <v>3</v>
      </c>
      <c r="K245" s="26" t="str">
        <f t="shared" ref="K245:K272" si="28">IF(SUM(C245:E245,G245:I245)&gt;0,"+","-")</f>
        <v>+</v>
      </c>
      <c r="L245" s="215">
        <f t="shared" ref="L245:L272" si="29">SUM(J245,F245,S199,N199,J199,F199,S153,N153,J153,F153,S106,N106,J106,F106,S60,N60,J60,F60,S14,N14,J14,F14)</f>
        <v>63</v>
      </c>
      <c r="M245" s="216"/>
      <c r="N245" s="295">
        <f>'под.А (Н.Г.11-12)'!L245</f>
        <v>49</v>
      </c>
      <c r="O245" s="296"/>
      <c r="P245"/>
      <c r="Q245"/>
      <c r="R245"/>
      <c r="S245"/>
    </row>
    <row r="246" spans="1:19" ht="18.75" customHeight="1" thickTop="1" thickBot="1" x14ac:dyDescent="0.3">
      <c r="A246" s="21">
        <v>3</v>
      </c>
      <c r="B246" s="101" t="s">
        <v>1</v>
      </c>
      <c r="C246" s="22">
        <v>3</v>
      </c>
      <c r="D246" s="22"/>
      <c r="E246" s="23"/>
      <c r="F246" s="24">
        <f t="shared" si="26"/>
        <v>3</v>
      </c>
      <c r="G246" s="22">
        <v>3</v>
      </c>
      <c r="H246" s="22"/>
      <c r="I246" s="23"/>
      <c r="J246" s="24">
        <f t="shared" si="27"/>
        <v>3</v>
      </c>
      <c r="K246" s="26" t="str">
        <f t="shared" si="28"/>
        <v>+</v>
      </c>
      <c r="L246" s="215">
        <f t="shared" si="29"/>
        <v>63</v>
      </c>
      <c r="M246" s="216"/>
      <c r="N246" s="295">
        <f>'под.А (Н.Г.11-12)'!L246</f>
        <v>45</v>
      </c>
      <c r="O246" s="296"/>
      <c r="P246"/>
      <c r="Q246"/>
      <c r="R246"/>
      <c r="S246"/>
    </row>
    <row r="247" spans="1:19" ht="18.75" customHeight="1" thickTop="1" thickBot="1" x14ac:dyDescent="0.3">
      <c r="A247" s="21">
        <v>4</v>
      </c>
      <c r="B247" s="101" t="s">
        <v>1</v>
      </c>
      <c r="C247" s="22">
        <v>3</v>
      </c>
      <c r="D247" s="22"/>
      <c r="E247" s="23"/>
      <c r="F247" s="24">
        <f t="shared" si="26"/>
        <v>3</v>
      </c>
      <c r="G247" s="22">
        <v>3</v>
      </c>
      <c r="H247" s="22"/>
      <c r="I247" s="23"/>
      <c r="J247" s="24">
        <f t="shared" si="27"/>
        <v>3</v>
      </c>
      <c r="K247" s="26" t="str">
        <f t="shared" si="28"/>
        <v>+</v>
      </c>
      <c r="L247" s="215">
        <f t="shared" si="29"/>
        <v>61</v>
      </c>
      <c r="M247" s="216"/>
      <c r="N247" s="295">
        <f>'под.А (Н.Г.11-12)'!L247</f>
        <v>43</v>
      </c>
      <c r="O247" s="296"/>
      <c r="P247"/>
      <c r="Q247"/>
      <c r="R247"/>
      <c r="S247"/>
    </row>
    <row r="248" spans="1:19" ht="18.75" customHeight="1" thickTop="1" thickBot="1" x14ac:dyDescent="0.3">
      <c r="A248" s="21">
        <v>5</v>
      </c>
      <c r="B248" s="101" t="s">
        <v>1</v>
      </c>
      <c r="C248" s="22">
        <v>3</v>
      </c>
      <c r="D248" s="22"/>
      <c r="E248" s="23"/>
      <c r="F248" s="24">
        <f t="shared" si="26"/>
        <v>3</v>
      </c>
      <c r="G248" s="22">
        <v>3</v>
      </c>
      <c r="H248" s="22"/>
      <c r="I248" s="23"/>
      <c r="J248" s="24">
        <f t="shared" si="27"/>
        <v>3</v>
      </c>
      <c r="K248" s="26" t="str">
        <f t="shared" si="28"/>
        <v>+</v>
      </c>
      <c r="L248" s="215">
        <f t="shared" si="29"/>
        <v>60</v>
      </c>
      <c r="M248" s="216"/>
      <c r="N248" s="295">
        <f>'под.А (Н.Г.11-12)'!L248</f>
        <v>42</v>
      </c>
      <c r="O248" s="296"/>
      <c r="P248"/>
      <c r="Q248"/>
      <c r="R248"/>
      <c r="S248"/>
    </row>
    <row r="249" spans="1:19" ht="18.75" customHeight="1" thickTop="1" thickBot="1" x14ac:dyDescent="0.3">
      <c r="A249" s="21">
        <v>6</v>
      </c>
      <c r="B249" s="101" t="s">
        <v>1</v>
      </c>
      <c r="C249" s="22">
        <v>3</v>
      </c>
      <c r="D249" s="22"/>
      <c r="E249" s="23"/>
      <c r="F249" s="24">
        <f t="shared" si="26"/>
        <v>3</v>
      </c>
      <c r="G249" s="22">
        <v>3</v>
      </c>
      <c r="H249" s="22"/>
      <c r="I249" s="23"/>
      <c r="J249" s="24">
        <f t="shared" si="27"/>
        <v>3</v>
      </c>
      <c r="K249" s="26" t="str">
        <f t="shared" si="28"/>
        <v>+</v>
      </c>
      <c r="L249" s="215">
        <f t="shared" si="29"/>
        <v>56</v>
      </c>
      <c r="M249" s="216"/>
      <c r="N249" s="295">
        <f>'под.А (Н.Г.11-12)'!L249</f>
        <v>37</v>
      </c>
      <c r="O249" s="296"/>
      <c r="P249"/>
      <c r="Q249"/>
      <c r="R249"/>
      <c r="S249"/>
    </row>
    <row r="250" spans="1:19" ht="18.75" customHeight="1" thickTop="1" thickBot="1" x14ac:dyDescent="0.3">
      <c r="A250" s="21">
        <v>7</v>
      </c>
      <c r="B250" s="101" t="s">
        <v>1</v>
      </c>
      <c r="C250" s="22">
        <v>3</v>
      </c>
      <c r="D250" s="22"/>
      <c r="E250" s="23"/>
      <c r="F250" s="24">
        <f t="shared" si="26"/>
        <v>3</v>
      </c>
      <c r="G250" s="22">
        <v>3</v>
      </c>
      <c r="H250" s="22"/>
      <c r="I250" s="23"/>
      <c r="J250" s="24">
        <f t="shared" si="27"/>
        <v>3</v>
      </c>
      <c r="K250" s="26" t="str">
        <f t="shared" si="28"/>
        <v>+</v>
      </c>
      <c r="L250" s="215">
        <f t="shared" si="29"/>
        <v>56</v>
      </c>
      <c r="M250" s="216"/>
      <c r="N250" s="295">
        <f>'под.А (Н.Г.11-12)'!L250</f>
        <v>34</v>
      </c>
      <c r="O250" s="296"/>
      <c r="P250"/>
      <c r="Q250"/>
      <c r="R250"/>
      <c r="S250"/>
    </row>
    <row r="251" spans="1:19" ht="18.75" customHeight="1" thickTop="1" thickBot="1" x14ac:dyDescent="0.3">
      <c r="A251" s="21">
        <v>8</v>
      </c>
      <c r="B251" s="101" t="s">
        <v>1</v>
      </c>
      <c r="C251" s="22">
        <v>3</v>
      </c>
      <c r="D251" s="22"/>
      <c r="E251" s="23"/>
      <c r="F251" s="24">
        <f t="shared" si="26"/>
        <v>3</v>
      </c>
      <c r="G251" s="22">
        <v>3</v>
      </c>
      <c r="H251" s="22"/>
      <c r="I251" s="23"/>
      <c r="J251" s="24">
        <f t="shared" si="27"/>
        <v>3</v>
      </c>
      <c r="K251" s="26" t="str">
        <f t="shared" si="28"/>
        <v>+</v>
      </c>
      <c r="L251" s="215">
        <f t="shared" si="29"/>
        <v>55</v>
      </c>
      <c r="M251" s="216"/>
      <c r="N251" s="295">
        <f>'под.А (Н.Г.11-12)'!L251</f>
        <v>31</v>
      </c>
      <c r="O251" s="296"/>
      <c r="P251"/>
      <c r="Q251"/>
      <c r="R251"/>
      <c r="S251"/>
    </row>
    <row r="252" spans="1:19" ht="18.75" customHeight="1" thickTop="1" thickBot="1" x14ac:dyDescent="0.3">
      <c r="A252" s="21">
        <v>9</v>
      </c>
      <c r="B252" s="101" t="s">
        <v>1</v>
      </c>
      <c r="C252" s="22">
        <v>3</v>
      </c>
      <c r="D252" s="22"/>
      <c r="E252" s="23"/>
      <c r="F252" s="24">
        <f t="shared" si="26"/>
        <v>3</v>
      </c>
      <c r="G252" s="22">
        <v>3</v>
      </c>
      <c r="H252" s="22"/>
      <c r="I252" s="23"/>
      <c r="J252" s="24">
        <f t="shared" si="27"/>
        <v>3</v>
      </c>
      <c r="K252" s="26" t="str">
        <f t="shared" si="28"/>
        <v>+</v>
      </c>
      <c r="L252" s="215">
        <f t="shared" si="29"/>
        <v>55</v>
      </c>
      <c r="M252" s="216"/>
      <c r="N252" s="295">
        <f>'под.А (Н.Г.11-12)'!L252</f>
        <v>32</v>
      </c>
      <c r="O252" s="296"/>
      <c r="P252"/>
      <c r="Q252"/>
      <c r="R252"/>
      <c r="S252"/>
    </row>
    <row r="253" spans="1:19" ht="18.75" customHeight="1" thickTop="1" thickBot="1" x14ac:dyDescent="0.3">
      <c r="A253" s="21">
        <v>10</v>
      </c>
      <c r="B253" s="101" t="s">
        <v>1</v>
      </c>
      <c r="C253" s="22">
        <v>3</v>
      </c>
      <c r="D253" s="22"/>
      <c r="E253" s="23"/>
      <c r="F253" s="24">
        <f t="shared" si="26"/>
        <v>3</v>
      </c>
      <c r="G253" s="22">
        <v>3</v>
      </c>
      <c r="H253" s="22"/>
      <c r="I253" s="23"/>
      <c r="J253" s="24">
        <f t="shared" si="27"/>
        <v>3</v>
      </c>
      <c r="K253" s="26" t="str">
        <f t="shared" si="28"/>
        <v>+</v>
      </c>
      <c r="L253" s="215">
        <f t="shared" si="29"/>
        <v>54</v>
      </c>
      <c r="M253" s="216"/>
      <c r="N253" s="295">
        <f>'под.А (Н.Г.11-12)'!L253</f>
        <v>33</v>
      </c>
      <c r="O253" s="296"/>
      <c r="P253"/>
      <c r="Q253"/>
      <c r="R253"/>
      <c r="S253"/>
    </row>
    <row r="254" spans="1:19" ht="18.75" customHeight="1" thickTop="1" thickBot="1" x14ac:dyDescent="0.3">
      <c r="A254" s="21">
        <v>11</v>
      </c>
      <c r="B254" s="101" t="s">
        <v>1</v>
      </c>
      <c r="C254" s="22"/>
      <c r="D254" s="22">
        <v>2</v>
      </c>
      <c r="E254" s="23"/>
      <c r="F254" s="24">
        <f t="shared" si="26"/>
        <v>2</v>
      </c>
      <c r="G254" s="22"/>
      <c r="H254" s="22">
        <v>2</v>
      </c>
      <c r="I254" s="23"/>
      <c r="J254" s="24">
        <f t="shared" si="27"/>
        <v>2</v>
      </c>
      <c r="K254" s="26" t="str">
        <f t="shared" si="28"/>
        <v>+</v>
      </c>
      <c r="L254" s="215">
        <f t="shared" si="29"/>
        <v>46</v>
      </c>
      <c r="M254" s="216"/>
      <c r="N254" s="295">
        <f>'под.А (Н.Г.11-12)'!L254</f>
        <v>37</v>
      </c>
      <c r="O254" s="296"/>
      <c r="P254"/>
      <c r="Q254"/>
      <c r="R254"/>
      <c r="S254"/>
    </row>
    <row r="255" spans="1:19" ht="18.75" customHeight="1" thickTop="1" thickBot="1" x14ac:dyDescent="0.3">
      <c r="A255" s="21">
        <v>12</v>
      </c>
      <c r="B255" s="101" t="s">
        <v>1</v>
      </c>
      <c r="C255" s="22"/>
      <c r="D255" s="22">
        <v>2</v>
      </c>
      <c r="E255" s="23"/>
      <c r="F255" s="24">
        <f t="shared" si="26"/>
        <v>2</v>
      </c>
      <c r="G255" s="22"/>
      <c r="H255" s="22">
        <v>2</v>
      </c>
      <c r="I255" s="23"/>
      <c r="J255" s="24">
        <f t="shared" si="27"/>
        <v>2</v>
      </c>
      <c r="K255" s="26" t="str">
        <f t="shared" si="28"/>
        <v>+</v>
      </c>
      <c r="L255" s="215">
        <f t="shared" si="29"/>
        <v>46</v>
      </c>
      <c r="M255" s="216"/>
      <c r="N255" s="295">
        <f>'под.А (Н.Г.11-12)'!L255</f>
        <v>38</v>
      </c>
      <c r="O255" s="296"/>
      <c r="P255"/>
      <c r="Q255"/>
      <c r="R255"/>
      <c r="S255"/>
    </row>
    <row r="256" spans="1:19" ht="18.75" customHeight="1" thickTop="1" thickBot="1" x14ac:dyDescent="0.3">
      <c r="A256" s="21">
        <v>13</v>
      </c>
      <c r="B256" s="101" t="s">
        <v>1</v>
      </c>
      <c r="C256" s="22"/>
      <c r="D256" s="22">
        <v>2</v>
      </c>
      <c r="E256" s="23"/>
      <c r="F256" s="24">
        <f t="shared" si="26"/>
        <v>2</v>
      </c>
      <c r="G256" s="22"/>
      <c r="H256" s="22">
        <v>2</v>
      </c>
      <c r="I256" s="23"/>
      <c r="J256" s="24">
        <f t="shared" si="27"/>
        <v>2</v>
      </c>
      <c r="K256" s="26" t="str">
        <f t="shared" si="28"/>
        <v>+</v>
      </c>
      <c r="L256" s="215">
        <f t="shared" si="29"/>
        <v>46</v>
      </c>
      <c r="M256" s="216"/>
      <c r="N256" s="295">
        <f>'под.А (Н.Г.11-12)'!L256</f>
        <v>38</v>
      </c>
      <c r="O256" s="296"/>
      <c r="P256"/>
      <c r="Q256"/>
      <c r="R256"/>
      <c r="S256"/>
    </row>
    <row r="257" spans="1:19" ht="18.75" customHeight="1" thickTop="1" thickBot="1" x14ac:dyDescent="0.3">
      <c r="A257" s="21">
        <v>14</v>
      </c>
      <c r="B257" s="101" t="s">
        <v>1</v>
      </c>
      <c r="C257" s="22"/>
      <c r="D257" s="22">
        <v>2</v>
      </c>
      <c r="E257" s="23"/>
      <c r="F257" s="24">
        <f t="shared" si="26"/>
        <v>2</v>
      </c>
      <c r="G257" s="22"/>
      <c r="H257" s="22">
        <v>2</v>
      </c>
      <c r="I257" s="23"/>
      <c r="J257" s="24">
        <f t="shared" si="27"/>
        <v>2</v>
      </c>
      <c r="K257" s="26" t="str">
        <f t="shared" si="28"/>
        <v>+</v>
      </c>
      <c r="L257" s="215">
        <f t="shared" si="29"/>
        <v>46</v>
      </c>
      <c r="M257" s="216"/>
      <c r="N257" s="295">
        <f>'под.А (Н.Г.11-12)'!L257</f>
        <v>42</v>
      </c>
      <c r="O257" s="296"/>
      <c r="P257"/>
      <c r="Q257"/>
      <c r="R257"/>
      <c r="S257"/>
    </row>
    <row r="258" spans="1:19" ht="18.75" customHeight="1" thickTop="1" thickBot="1" x14ac:dyDescent="0.3">
      <c r="A258" s="21">
        <v>15</v>
      </c>
      <c r="B258" s="101" t="s">
        <v>1</v>
      </c>
      <c r="C258" s="22"/>
      <c r="D258" s="22">
        <v>2</v>
      </c>
      <c r="E258" s="23"/>
      <c r="F258" s="24">
        <f t="shared" si="26"/>
        <v>2</v>
      </c>
      <c r="G258" s="22"/>
      <c r="H258" s="22">
        <v>2</v>
      </c>
      <c r="I258" s="23"/>
      <c r="J258" s="24">
        <f t="shared" si="27"/>
        <v>2</v>
      </c>
      <c r="K258" s="26" t="str">
        <f t="shared" si="28"/>
        <v>+</v>
      </c>
      <c r="L258" s="215">
        <f t="shared" si="29"/>
        <v>46</v>
      </c>
      <c r="M258" s="216"/>
      <c r="N258" s="295">
        <f>'под.А (Н.Г.11-12)'!L258</f>
        <v>43</v>
      </c>
      <c r="O258" s="296"/>
      <c r="P258"/>
      <c r="Q258"/>
      <c r="R258"/>
      <c r="S258"/>
    </row>
    <row r="259" spans="1:19" ht="18.75" customHeight="1" thickTop="1" thickBot="1" x14ac:dyDescent="0.3">
      <c r="A259" s="21">
        <v>16</v>
      </c>
      <c r="B259" s="101" t="s">
        <v>1</v>
      </c>
      <c r="C259" s="22"/>
      <c r="D259" s="22">
        <v>2</v>
      </c>
      <c r="E259" s="23"/>
      <c r="F259" s="24">
        <f t="shared" si="26"/>
        <v>2</v>
      </c>
      <c r="G259" s="22"/>
      <c r="H259" s="22">
        <v>2</v>
      </c>
      <c r="I259" s="23"/>
      <c r="J259" s="24">
        <f t="shared" si="27"/>
        <v>2</v>
      </c>
      <c r="K259" s="26" t="str">
        <f t="shared" si="28"/>
        <v>+</v>
      </c>
      <c r="L259" s="215">
        <f t="shared" si="29"/>
        <v>46</v>
      </c>
      <c r="M259" s="216"/>
      <c r="N259" s="295">
        <f>'под.А (Н.Г.11-12)'!L259</f>
        <v>43</v>
      </c>
      <c r="O259" s="296"/>
      <c r="P259"/>
      <c r="Q259"/>
      <c r="R259"/>
      <c r="S259"/>
    </row>
    <row r="260" spans="1:19" ht="18.75" customHeight="1" thickTop="1" thickBot="1" x14ac:dyDescent="0.3">
      <c r="A260" s="21">
        <v>17</v>
      </c>
      <c r="B260" s="101" t="s">
        <v>1</v>
      </c>
      <c r="C260" s="22"/>
      <c r="D260" s="22">
        <v>2</v>
      </c>
      <c r="E260" s="23"/>
      <c r="F260" s="24">
        <f t="shared" si="26"/>
        <v>2</v>
      </c>
      <c r="G260" s="22"/>
      <c r="H260" s="22">
        <v>2</v>
      </c>
      <c r="I260" s="23"/>
      <c r="J260" s="24">
        <f t="shared" si="27"/>
        <v>2</v>
      </c>
      <c r="K260" s="26" t="str">
        <f t="shared" si="28"/>
        <v>+</v>
      </c>
      <c r="L260" s="215">
        <f t="shared" si="29"/>
        <v>46</v>
      </c>
      <c r="M260" s="216"/>
      <c r="N260" s="295">
        <f>'под.А (Н.Г.11-12)'!L260</f>
        <v>43</v>
      </c>
      <c r="O260" s="296"/>
      <c r="P260"/>
      <c r="Q260"/>
      <c r="R260"/>
      <c r="S260"/>
    </row>
    <row r="261" spans="1:19" ht="18.75" customHeight="1" thickTop="1" thickBot="1" x14ac:dyDescent="0.3">
      <c r="A261" s="21">
        <v>18</v>
      </c>
      <c r="B261" s="101" t="s">
        <v>1</v>
      </c>
      <c r="C261" s="22"/>
      <c r="D261" s="22">
        <v>2</v>
      </c>
      <c r="E261" s="23"/>
      <c r="F261" s="24">
        <f t="shared" si="26"/>
        <v>2</v>
      </c>
      <c r="G261" s="22"/>
      <c r="H261" s="22">
        <v>2</v>
      </c>
      <c r="I261" s="23"/>
      <c r="J261" s="24">
        <f t="shared" si="27"/>
        <v>2</v>
      </c>
      <c r="K261" s="26" t="str">
        <f t="shared" si="28"/>
        <v>+</v>
      </c>
      <c r="L261" s="215">
        <f t="shared" si="29"/>
        <v>46</v>
      </c>
      <c r="M261" s="216"/>
      <c r="N261" s="295">
        <f>'под.А (Н.Г.11-12)'!L261</f>
        <v>44</v>
      </c>
      <c r="O261" s="296"/>
      <c r="P261"/>
      <c r="Q261"/>
      <c r="R261"/>
      <c r="S261"/>
    </row>
    <row r="262" spans="1:19" ht="18.75" customHeight="1" thickTop="1" thickBot="1" x14ac:dyDescent="0.3">
      <c r="A262" s="21">
        <v>19</v>
      </c>
      <c r="B262" s="101" t="s">
        <v>1</v>
      </c>
      <c r="C262" s="22"/>
      <c r="D262" s="22">
        <v>2</v>
      </c>
      <c r="E262" s="23"/>
      <c r="F262" s="24">
        <f t="shared" si="26"/>
        <v>2</v>
      </c>
      <c r="G262" s="22"/>
      <c r="H262" s="22">
        <v>2</v>
      </c>
      <c r="I262" s="23"/>
      <c r="J262" s="24">
        <f t="shared" si="27"/>
        <v>2</v>
      </c>
      <c r="K262" s="26" t="str">
        <f t="shared" si="28"/>
        <v>+</v>
      </c>
      <c r="L262" s="215">
        <f t="shared" si="29"/>
        <v>46</v>
      </c>
      <c r="M262" s="216"/>
      <c r="N262" s="295">
        <f>'под.А (Н.Г.11-12)'!L262</f>
        <v>44</v>
      </c>
      <c r="O262" s="296"/>
      <c r="P262"/>
      <c r="Q262"/>
      <c r="R262"/>
      <c r="S262"/>
    </row>
    <row r="263" spans="1:19" ht="18.75" customHeight="1" thickTop="1" thickBot="1" x14ac:dyDescent="0.3">
      <c r="A263" s="21">
        <v>20</v>
      </c>
      <c r="B263" s="101" t="s">
        <v>1</v>
      </c>
      <c r="C263" s="22"/>
      <c r="D263" s="22">
        <v>2</v>
      </c>
      <c r="E263" s="23"/>
      <c r="F263" s="24">
        <f t="shared" si="26"/>
        <v>2</v>
      </c>
      <c r="G263" s="22"/>
      <c r="H263" s="22">
        <v>2</v>
      </c>
      <c r="I263" s="23"/>
      <c r="J263" s="24">
        <f t="shared" si="27"/>
        <v>2</v>
      </c>
      <c r="K263" s="26" t="str">
        <f t="shared" si="28"/>
        <v>+</v>
      </c>
      <c r="L263" s="215">
        <f t="shared" si="29"/>
        <v>46</v>
      </c>
      <c r="M263" s="216"/>
      <c r="N263" s="295">
        <f>'под.А (Н.Г.11-12)'!L263</f>
        <v>36</v>
      </c>
      <c r="O263" s="296"/>
      <c r="P263"/>
      <c r="Q263"/>
      <c r="R263"/>
      <c r="S263"/>
    </row>
    <row r="264" spans="1:19" ht="18.75" customHeight="1" thickTop="1" thickBot="1" x14ac:dyDescent="0.3">
      <c r="A264" s="21">
        <v>21</v>
      </c>
      <c r="B264" s="101" t="s">
        <v>1</v>
      </c>
      <c r="C264" s="22"/>
      <c r="D264" s="22">
        <v>2</v>
      </c>
      <c r="E264" s="23"/>
      <c r="F264" s="24">
        <f t="shared" si="26"/>
        <v>2</v>
      </c>
      <c r="G264" s="22"/>
      <c r="H264" s="22">
        <v>2</v>
      </c>
      <c r="I264" s="23"/>
      <c r="J264" s="24">
        <f t="shared" si="27"/>
        <v>2</v>
      </c>
      <c r="K264" s="26" t="str">
        <f t="shared" si="28"/>
        <v>+</v>
      </c>
      <c r="L264" s="215">
        <f t="shared" si="29"/>
        <v>46</v>
      </c>
      <c r="M264" s="216"/>
      <c r="N264" s="295">
        <f>'под.А (Н.Г.11-12)'!L264</f>
        <v>18</v>
      </c>
      <c r="O264" s="296"/>
      <c r="P264"/>
      <c r="Q264"/>
      <c r="R264"/>
      <c r="S264"/>
    </row>
    <row r="265" spans="1:19" ht="18.75" customHeight="1" thickTop="1" thickBot="1" x14ac:dyDescent="0.3">
      <c r="A265" s="21">
        <v>22</v>
      </c>
      <c r="B265" s="101" t="s">
        <v>1</v>
      </c>
      <c r="C265" s="22"/>
      <c r="D265" s="22">
        <v>2</v>
      </c>
      <c r="E265" s="23"/>
      <c r="F265" s="24">
        <f t="shared" si="26"/>
        <v>2</v>
      </c>
      <c r="G265" s="22"/>
      <c r="H265" s="22">
        <v>2</v>
      </c>
      <c r="I265" s="23"/>
      <c r="J265" s="24">
        <f t="shared" si="27"/>
        <v>2</v>
      </c>
      <c r="K265" s="26" t="str">
        <f t="shared" si="28"/>
        <v>+</v>
      </c>
      <c r="L265" s="215">
        <f t="shared" si="29"/>
        <v>46</v>
      </c>
      <c r="M265" s="216"/>
      <c r="N265" s="295">
        <f>'под.А (Н.Г.11-12)'!L265</f>
        <v>18</v>
      </c>
      <c r="O265" s="296"/>
      <c r="P265"/>
      <c r="Q265"/>
      <c r="R265"/>
      <c r="S265"/>
    </row>
    <row r="266" spans="1:19" ht="18.75" customHeight="1" thickTop="1" thickBot="1" x14ac:dyDescent="0.3">
      <c r="A266" s="21">
        <v>23</v>
      </c>
      <c r="B266" s="101" t="s">
        <v>1</v>
      </c>
      <c r="C266" s="22"/>
      <c r="D266" s="22">
        <v>2</v>
      </c>
      <c r="E266" s="23"/>
      <c r="F266" s="24">
        <f t="shared" si="26"/>
        <v>2</v>
      </c>
      <c r="G266" s="22"/>
      <c r="H266" s="22">
        <v>2</v>
      </c>
      <c r="I266" s="23"/>
      <c r="J266" s="24">
        <f t="shared" si="27"/>
        <v>2</v>
      </c>
      <c r="K266" s="26" t="str">
        <f t="shared" si="28"/>
        <v>+</v>
      </c>
      <c r="L266" s="215">
        <f t="shared" si="29"/>
        <v>46</v>
      </c>
      <c r="M266" s="216"/>
      <c r="N266" s="295">
        <f>'под.А (Н.Г.11-12)'!L266</f>
        <v>18</v>
      </c>
      <c r="O266" s="296"/>
      <c r="P266"/>
      <c r="Q266"/>
      <c r="R266"/>
      <c r="S266"/>
    </row>
    <row r="267" spans="1:19" ht="18.75" customHeight="1" thickTop="1" thickBot="1" x14ac:dyDescent="0.3">
      <c r="A267" s="21">
        <v>24</v>
      </c>
      <c r="B267" s="101" t="s">
        <v>1</v>
      </c>
      <c r="C267" s="22"/>
      <c r="D267" s="22">
        <v>2</v>
      </c>
      <c r="E267" s="23"/>
      <c r="F267" s="24">
        <f t="shared" si="26"/>
        <v>2</v>
      </c>
      <c r="G267" s="22"/>
      <c r="H267" s="22">
        <v>2</v>
      </c>
      <c r="I267" s="23"/>
      <c r="J267" s="24">
        <f t="shared" si="27"/>
        <v>2</v>
      </c>
      <c r="K267" s="26" t="str">
        <f t="shared" si="28"/>
        <v>+</v>
      </c>
      <c r="L267" s="215">
        <f t="shared" si="29"/>
        <v>45</v>
      </c>
      <c r="M267" s="216"/>
      <c r="N267" s="295">
        <f>'под.А (Н.Г.11-12)'!L267</f>
        <v>20</v>
      </c>
      <c r="O267" s="296"/>
      <c r="P267"/>
      <c r="Q267"/>
      <c r="R267"/>
      <c r="S267"/>
    </row>
    <row r="268" spans="1:19" ht="18.75" customHeight="1" thickTop="1" thickBot="1" x14ac:dyDescent="0.3">
      <c r="A268" s="28">
        <v>25</v>
      </c>
      <c r="B268" s="102" t="s">
        <v>1</v>
      </c>
      <c r="C268" s="30"/>
      <c r="D268" s="30">
        <v>2</v>
      </c>
      <c r="E268" s="31"/>
      <c r="F268" s="32">
        <f t="shared" si="26"/>
        <v>2</v>
      </c>
      <c r="G268" s="30"/>
      <c r="H268" s="30">
        <v>2</v>
      </c>
      <c r="I268" s="31"/>
      <c r="J268" s="32">
        <f t="shared" si="27"/>
        <v>2</v>
      </c>
      <c r="K268" s="26" t="str">
        <f t="shared" si="28"/>
        <v>+</v>
      </c>
      <c r="L268" s="215">
        <f t="shared" si="29"/>
        <v>34</v>
      </c>
      <c r="M268" s="216"/>
      <c r="N268" s="295">
        <f>'под.А (Н.Г.11-12)'!L268</f>
        <v>14</v>
      </c>
      <c r="O268" s="296"/>
      <c r="P268"/>
      <c r="Q268"/>
      <c r="R268"/>
      <c r="S268"/>
    </row>
    <row r="269" spans="1:19" ht="18.75" customHeight="1" thickTop="1" thickBot="1" x14ac:dyDescent="0.3">
      <c r="A269" s="28">
        <v>26</v>
      </c>
      <c r="B269" s="29"/>
      <c r="C269" s="30"/>
      <c r="D269" s="30"/>
      <c r="E269" s="31">
        <v>0</v>
      </c>
      <c r="F269" s="32">
        <f t="shared" si="26"/>
        <v>0</v>
      </c>
      <c r="G269" s="30"/>
      <c r="H269" s="30"/>
      <c r="I269" s="31">
        <v>0</v>
      </c>
      <c r="J269" s="32">
        <f t="shared" si="27"/>
        <v>0</v>
      </c>
      <c r="K269" s="26" t="str">
        <f t="shared" si="28"/>
        <v>-</v>
      </c>
      <c r="L269" s="215">
        <f t="shared" si="29"/>
        <v>0</v>
      </c>
      <c r="M269" s="216"/>
      <c r="N269" s="295">
        <f>'под.А (Н.Г.11-12)'!L269</f>
        <v>0</v>
      </c>
      <c r="O269" s="296"/>
      <c r="P269"/>
      <c r="Q269"/>
      <c r="R269"/>
      <c r="S269"/>
    </row>
    <row r="270" spans="1:19" ht="18.75" customHeight="1" thickTop="1" thickBot="1" x14ac:dyDescent="0.3">
      <c r="A270" s="28">
        <v>27</v>
      </c>
      <c r="B270" s="29"/>
      <c r="C270" s="30"/>
      <c r="D270" s="30"/>
      <c r="E270" s="31">
        <v>0</v>
      </c>
      <c r="F270" s="32">
        <f t="shared" si="26"/>
        <v>0</v>
      </c>
      <c r="G270" s="30"/>
      <c r="H270" s="30"/>
      <c r="I270" s="31">
        <v>0</v>
      </c>
      <c r="J270" s="32">
        <f t="shared" si="27"/>
        <v>0</v>
      </c>
      <c r="K270" s="26" t="str">
        <f t="shared" si="28"/>
        <v>-</v>
      </c>
      <c r="L270" s="215">
        <f t="shared" si="29"/>
        <v>0</v>
      </c>
      <c r="M270" s="216"/>
      <c r="N270" s="295">
        <f>'под.А (Н.Г.11-12)'!L270</f>
        <v>0</v>
      </c>
      <c r="O270" s="296"/>
      <c r="P270"/>
      <c r="Q270"/>
      <c r="R270"/>
      <c r="S270"/>
    </row>
    <row r="271" spans="1:19" ht="18.75" customHeight="1" thickTop="1" thickBot="1" x14ac:dyDescent="0.3">
      <c r="A271" s="28">
        <v>28</v>
      </c>
      <c r="B271" s="29"/>
      <c r="C271" s="30"/>
      <c r="D271" s="30"/>
      <c r="E271" s="31">
        <v>0</v>
      </c>
      <c r="F271" s="32">
        <f t="shared" si="26"/>
        <v>0</v>
      </c>
      <c r="G271" s="30"/>
      <c r="H271" s="30"/>
      <c r="I271" s="31">
        <v>0</v>
      </c>
      <c r="J271" s="32">
        <f t="shared" si="27"/>
        <v>0</v>
      </c>
      <c r="K271" s="26" t="str">
        <f t="shared" si="28"/>
        <v>-</v>
      </c>
      <c r="L271" s="215">
        <f t="shared" si="29"/>
        <v>0</v>
      </c>
      <c r="M271" s="216"/>
      <c r="N271" s="295">
        <f>'под.А (Н.Г.11-12)'!L271</f>
        <v>0</v>
      </c>
      <c r="O271" s="296"/>
      <c r="P271"/>
      <c r="Q271"/>
      <c r="R271"/>
      <c r="S271"/>
    </row>
    <row r="272" spans="1:19" ht="18.75" customHeight="1" thickTop="1" thickBot="1" x14ac:dyDescent="0.3">
      <c r="A272" s="28">
        <v>29</v>
      </c>
      <c r="B272" s="29"/>
      <c r="C272" s="30"/>
      <c r="D272" s="30"/>
      <c r="E272" s="31">
        <v>0</v>
      </c>
      <c r="F272" s="32">
        <f t="shared" si="26"/>
        <v>0</v>
      </c>
      <c r="G272" s="30"/>
      <c r="H272" s="30"/>
      <c r="I272" s="31">
        <v>0</v>
      </c>
      <c r="J272" s="32">
        <f t="shared" si="27"/>
        <v>0</v>
      </c>
      <c r="K272" s="26" t="str">
        <f t="shared" si="28"/>
        <v>-</v>
      </c>
      <c r="L272" s="215">
        <f t="shared" si="29"/>
        <v>0</v>
      </c>
      <c r="M272" s="216"/>
      <c r="N272" s="295">
        <f>'под.А (Н.Г.11-12)'!L272</f>
        <v>0</v>
      </c>
      <c r="O272" s="296"/>
      <c r="P272"/>
      <c r="Q272"/>
      <c r="R272"/>
      <c r="S272"/>
    </row>
    <row r="273" spans="1:255" ht="18.75" customHeight="1" x14ac:dyDescent="0.2">
      <c r="A273" s="217" t="s">
        <v>23</v>
      </c>
      <c r="B273" s="218"/>
      <c r="C273" s="9">
        <f>COUNTIF(C244:C272,3)/K273</f>
        <v>0.4</v>
      </c>
      <c r="D273" s="9">
        <f>COUNTIF(D244:D272,2)/K273</f>
        <v>0.6</v>
      </c>
      <c r="E273" s="13">
        <f>COUNTIF(E244:E272,1)/K273</f>
        <v>0</v>
      </c>
      <c r="F273" s="219">
        <f>SUMIF(F244:F272,"&gt;0")/K273</f>
        <v>2.4</v>
      </c>
      <c r="G273" s="9">
        <f>COUNTIF(G244:G272,3)/K273</f>
        <v>0.4</v>
      </c>
      <c r="H273" s="9">
        <f>COUNTIF(H244:H272,2)/K273</f>
        <v>0.6</v>
      </c>
      <c r="I273" s="13">
        <f>COUNTIF(I244:I272,1)/K273</f>
        <v>0</v>
      </c>
      <c r="J273" s="219">
        <f>SUMIF(J244:J272,"&gt;0")/K273</f>
        <v>2.4</v>
      </c>
      <c r="K273" s="221">
        <f>COUNTIF(K244:K272,"+")</f>
        <v>25</v>
      </c>
      <c r="L273" s="223"/>
      <c r="M273" s="224"/>
      <c r="N273" s="223"/>
      <c r="O273" s="224"/>
      <c r="P273"/>
      <c r="Q273"/>
      <c r="R273"/>
      <c r="S273"/>
    </row>
    <row r="274" spans="1:255" ht="18.75" customHeight="1" thickBot="1" x14ac:dyDescent="0.25">
      <c r="A274" s="227" t="s">
        <v>22</v>
      </c>
      <c r="B274" s="228"/>
      <c r="C274" s="15">
        <f>COUNTIF(C244:C272,"3")</f>
        <v>10</v>
      </c>
      <c r="D274" s="15">
        <f>COUNTIF(D244:D272,"2")</f>
        <v>15</v>
      </c>
      <c r="E274" s="16">
        <f>COUNTIF(E244:E272,"1")</f>
        <v>0</v>
      </c>
      <c r="F274" s="220"/>
      <c r="G274" s="15">
        <f>COUNTIF(G244:G272,"3")</f>
        <v>10</v>
      </c>
      <c r="H274" s="15">
        <f>COUNTIF(H244:H272,"2")</f>
        <v>15</v>
      </c>
      <c r="I274" s="16">
        <f>COUNTIF(I244:I272,"1")</f>
        <v>0</v>
      </c>
      <c r="J274" s="220"/>
      <c r="K274" s="222"/>
      <c r="L274" s="225"/>
      <c r="M274" s="226"/>
      <c r="N274" s="225"/>
      <c r="O274" s="226"/>
      <c r="P274"/>
      <c r="Q274"/>
      <c r="R274"/>
      <c r="S274"/>
    </row>
    <row r="275" spans="1:255" ht="18.75" customHeight="1" thickBot="1" x14ac:dyDescent="0.3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00"/>
      <c r="AE275" s="100"/>
      <c r="AF275" s="100"/>
      <c r="AG275" s="100"/>
      <c r="AH275" s="100"/>
      <c r="AI275" s="100"/>
      <c r="AJ275" s="100"/>
      <c r="AK275" s="100"/>
      <c r="AL275" s="100"/>
      <c r="AM275" s="100"/>
      <c r="AN275" s="100"/>
      <c r="AO275" s="100"/>
      <c r="AP275" s="100"/>
      <c r="AQ275" s="100"/>
      <c r="AR275" s="100"/>
      <c r="AS275" s="100"/>
      <c r="AT275" s="100"/>
      <c r="AU275" s="100"/>
      <c r="AV275" s="100"/>
      <c r="AW275" s="100"/>
      <c r="AX275" s="100"/>
      <c r="AY275" s="100"/>
      <c r="AZ275" s="100"/>
      <c r="BA275" s="100"/>
      <c r="BB275" s="100"/>
      <c r="BC275" s="100"/>
      <c r="BD275" s="100"/>
      <c r="BE275" s="100"/>
      <c r="BF275" s="100"/>
      <c r="BG275" s="100"/>
      <c r="BH275" s="100"/>
      <c r="BI275" s="100"/>
      <c r="BJ275" s="100"/>
      <c r="BK275" s="100"/>
      <c r="BL275" s="100"/>
      <c r="BM275" s="100"/>
      <c r="BN275" s="100"/>
      <c r="BO275" s="100"/>
      <c r="BP275" s="100"/>
      <c r="BQ275" s="100"/>
      <c r="BR275" s="100"/>
      <c r="BS275" s="100"/>
      <c r="BT275" s="100"/>
      <c r="BU275" s="100"/>
      <c r="BV275" s="100"/>
      <c r="BW275" s="100"/>
      <c r="BX275" s="100"/>
      <c r="BY275" s="100"/>
      <c r="BZ275" s="100"/>
      <c r="CA275" s="100"/>
      <c r="CB275" s="100"/>
      <c r="CC275" s="100"/>
      <c r="CD275" s="100"/>
      <c r="CE275" s="100"/>
      <c r="CF275" s="100"/>
      <c r="CG275" s="100"/>
      <c r="CH275" s="100"/>
      <c r="CI275" s="100"/>
      <c r="CJ275" s="100"/>
      <c r="CK275" s="100"/>
      <c r="CL275" s="100"/>
      <c r="CM275" s="100"/>
      <c r="CN275" s="100"/>
      <c r="CO275" s="100"/>
      <c r="CP275" s="100"/>
      <c r="CQ275" s="100"/>
      <c r="CR275" s="100"/>
      <c r="CS275" s="100"/>
      <c r="CT275" s="100"/>
      <c r="CU275" s="100"/>
      <c r="CV275" s="100"/>
      <c r="CW275" s="100"/>
      <c r="CX275" s="100"/>
      <c r="CY275" s="100"/>
      <c r="CZ275" s="100"/>
      <c r="DA275" s="100"/>
      <c r="DB275" s="100"/>
      <c r="DC275" s="100"/>
      <c r="DD275" s="100"/>
      <c r="DE275" s="100"/>
      <c r="DF275" s="100"/>
      <c r="DG275" s="100"/>
      <c r="DH275" s="100"/>
      <c r="DI275" s="100"/>
      <c r="DJ275" s="100"/>
      <c r="DK275" s="100"/>
      <c r="DL275" s="100"/>
      <c r="DM275" s="100"/>
      <c r="DN275" s="100"/>
      <c r="DO275" s="100"/>
      <c r="DP275" s="100"/>
      <c r="DQ275" s="100"/>
      <c r="DR275" s="100"/>
      <c r="DS275" s="100"/>
      <c r="DT275" s="100"/>
      <c r="DU275" s="100"/>
      <c r="DV275" s="100"/>
      <c r="DW275" s="100"/>
      <c r="DX275" s="100"/>
      <c r="DY275" s="100"/>
      <c r="DZ275" s="100"/>
      <c r="EA275" s="100"/>
      <c r="EB275" s="100"/>
      <c r="EC275" s="100"/>
      <c r="ED275" s="100"/>
      <c r="EE275" s="100"/>
      <c r="EF275" s="100"/>
      <c r="EG275" s="100"/>
      <c r="EH275" s="100"/>
      <c r="EI275" s="100"/>
      <c r="EJ275" s="100"/>
      <c r="EK275" s="100"/>
      <c r="EL275" s="100"/>
      <c r="EM275" s="100"/>
      <c r="EN275" s="100"/>
      <c r="EO275" s="100"/>
      <c r="EP275" s="100"/>
      <c r="EQ275" s="100"/>
      <c r="ER275" s="100"/>
      <c r="ES275" s="100"/>
      <c r="ET275" s="100"/>
      <c r="EU275" s="100"/>
      <c r="EV275" s="100"/>
      <c r="EW275" s="100"/>
      <c r="EX275" s="100"/>
      <c r="EY275" s="100"/>
      <c r="EZ275" s="100"/>
      <c r="FA275" s="100"/>
      <c r="FB275" s="100"/>
      <c r="FC275" s="100"/>
      <c r="FD275" s="100"/>
      <c r="FE275" s="100"/>
      <c r="FF275" s="100"/>
      <c r="FG275" s="100"/>
      <c r="FH275" s="100"/>
      <c r="FI275" s="100"/>
      <c r="FJ275" s="100"/>
      <c r="FK275" s="100"/>
      <c r="FL275" s="100"/>
      <c r="FM275" s="100"/>
      <c r="FN275" s="100"/>
      <c r="FO275" s="100"/>
      <c r="FP275" s="100"/>
      <c r="FQ275" s="100"/>
      <c r="FR275" s="100"/>
      <c r="FS275" s="100"/>
      <c r="FT275" s="100"/>
      <c r="FU275" s="100"/>
      <c r="FV275" s="100"/>
      <c r="FW275" s="100"/>
      <c r="FX275" s="100"/>
      <c r="FY275" s="100"/>
      <c r="FZ275" s="100"/>
      <c r="GA275" s="100"/>
      <c r="GB275" s="100"/>
      <c r="GC275" s="100"/>
      <c r="GD275" s="100"/>
      <c r="GE275" s="100"/>
      <c r="GF275" s="100"/>
      <c r="GG275" s="100"/>
      <c r="GH275" s="100"/>
      <c r="GI275" s="100"/>
      <c r="GJ275" s="100"/>
      <c r="GK275" s="100"/>
      <c r="GL275" s="100"/>
      <c r="GM275" s="100"/>
      <c r="GN275" s="100"/>
      <c r="GO275" s="100"/>
      <c r="GP275" s="100"/>
      <c r="GQ275" s="100"/>
      <c r="GR275" s="100"/>
      <c r="GS275" s="100"/>
      <c r="GT275" s="100"/>
      <c r="GU275" s="100"/>
      <c r="GV275" s="100"/>
      <c r="GW275" s="100"/>
      <c r="GX275" s="100"/>
      <c r="GY275" s="100"/>
      <c r="GZ275" s="100"/>
      <c r="HA275" s="100"/>
      <c r="HB275" s="100"/>
      <c r="HC275" s="100"/>
      <c r="HD275" s="100"/>
      <c r="HE275" s="100"/>
      <c r="HF275" s="100"/>
      <c r="HG275" s="100"/>
      <c r="HH275" s="100"/>
      <c r="HI275" s="100"/>
      <c r="HJ275" s="100"/>
      <c r="HK275" s="100"/>
      <c r="HL275" s="100"/>
      <c r="HM275" s="100"/>
      <c r="HN275" s="100"/>
      <c r="HO275" s="100"/>
      <c r="HP275" s="100"/>
      <c r="HQ275" s="100"/>
      <c r="HR275" s="100"/>
      <c r="HS275" s="100"/>
      <c r="HT275" s="100"/>
      <c r="HU275" s="100"/>
      <c r="HV275" s="100"/>
      <c r="HW275" s="100"/>
      <c r="HX275" s="100"/>
      <c r="HY275" s="100"/>
      <c r="HZ275" s="100"/>
      <c r="IA275" s="100"/>
      <c r="IB275" s="100"/>
      <c r="IC275" s="100"/>
      <c r="ID275" s="100"/>
      <c r="IE275" s="100"/>
      <c r="IF275" s="100"/>
      <c r="IG275" s="100"/>
      <c r="IH275" s="100"/>
      <c r="II275" s="100"/>
      <c r="IJ275" s="100"/>
      <c r="IK275" s="100"/>
      <c r="IL275" s="100"/>
      <c r="IM275" s="100"/>
      <c r="IN275" s="100"/>
      <c r="IO275" s="100"/>
      <c r="IP275" s="100"/>
      <c r="IQ275" s="100"/>
      <c r="IR275" s="100"/>
      <c r="IS275" s="100"/>
      <c r="IT275" s="100"/>
      <c r="IU275" s="100"/>
    </row>
    <row r="276" spans="1:255" ht="43.5" customHeight="1" x14ac:dyDescent="0.25">
      <c r="A276" s="17"/>
      <c r="B276" s="44" t="s">
        <v>15</v>
      </c>
      <c r="C276" s="229" t="s">
        <v>11</v>
      </c>
      <c r="D276" s="230"/>
      <c r="E276" s="229" t="s">
        <v>12</v>
      </c>
      <c r="F276" s="230"/>
      <c r="G276" s="229" t="s">
        <v>13</v>
      </c>
      <c r="H276" s="230"/>
      <c r="I276" s="229" t="s">
        <v>14</v>
      </c>
      <c r="J276" s="231"/>
      <c r="K276" s="100"/>
      <c r="L276" s="100"/>
      <c r="M276" s="100"/>
      <c r="N276" s="281" t="s">
        <v>83</v>
      </c>
      <c r="O276" s="282"/>
      <c r="P276" s="283"/>
      <c r="Q276" s="281" t="s">
        <v>86</v>
      </c>
      <c r="R276" s="283"/>
      <c r="S276" s="100"/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00"/>
      <c r="AE276" s="100"/>
      <c r="AF276" s="100"/>
      <c r="AG276" s="100"/>
      <c r="AH276" s="100"/>
      <c r="AI276" s="100"/>
      <c r="AJ276" s="100"/>
      <c r="AK276" s="100"/>
      <c r="AL276" s="100"/>
      <c r="AM276" s="100"/>
      <c r="AN276" s="100"/>
      <c r="AO276" s="100"/>
      <c r="AP276" s="100"/>
      <c r="AQ276" s="100"/>
      <c r="AR276" s="100"/>
      <c r="AS276" s="100"/>
      <c r="AT276" s="100"/>
      <c r="AU276" s="100"/>
      <c r="AV276" s="100"/>
      <c r="AW276" s="100"/>
      <c r="AX276" s="100"/>
      <c r="AY276" s="100"/>
      <c r="AZ276" s="100"/>
      <c r="BA276" s="100"/>
      <c r="BB276" s="100"/>
      <c r="BC276" s="100"/>
      <c r="BD276" s="100"/>
      <c r="BE276" s="100"/>
      <c r="BF276" s="100"/>
      <c r="BG276" s="100"/>
      <c r="BH276" s="100"/>
      <c r="BI276" s="100"/>
      <c r="BJ276" s="100"/>
      <c r="BK276" s="100"/>
      <c r="BL276" s="100"/>
      <c r="BM276" s="100"/>
      <c r="BN276" s="100"/>
      <c r="BO276" s="100"/>
      <c r="BP276" s="100"/>
      <c r="BQ276" s="100"/>
      <c r="BR276" s="100"/>
      <c r="BS276" s="100"/>
      <c r="BT276" s="100"/>
      <c r="BU276" s="100"/>
      <c r="BV276" s="100"/>
      <c r="BW276" s="100"/>
      <c r="BX276" s="100"/>
      <c r="BY276" s="100"/>
      <c r="BZ276" s="100"/>
      <c r="CA276" s="100"/>
      <c r="CB276" s="100"/>
      <c r="CC276" s="100"/>
      <c r="CD276" s="100"/>
      <c r="CE276" s="100"/>
      <c r="CF276" s="100"/>
      <c r="CG276" s="100"/>
      <c r="CH276" s="100"/>
      <c r="CI276" s="100"/>
      <c r="CJ276" s="100"/>
      <c r="CK276" s="100"/>
      <c r="CL276" s="100"/>
      <c r="CM276" s="100"/>
      <c r="CN276" s="100"/>
      <c r="CO276" s="100"/>
      <c r="CP276" s="100"/>
      <c r="CQ276" s="100"/>
      <c r="CR276" s="100"/>
      <c r="CS276" s="100"/>
      <c r="CT276" s="100"/>
      <c r="CU276" s="100"/>
      <c r="CV276" s="100"/>
      <c r="CW276" s="100"/>
      <c r="CX276" s="100"/>
      <c r="CY276" s="100"/>
      <c r="CZ276" s="100"/>
      <c r="DA276" s="100"/>
      <c r="DB276" s="100"/>
      <c r="DC276" s="100"/>
      <c r="DD276" s="100"/>
      <c r="DE276" s="100"/>
      <c r="DF276" s="100"/>
      <c r="DG276" s="100"/>
      <c r="DH276" s="100"/>
      <c r="DI276" s="100"/>
      <c r="DJ276" s="100"/>
      <c r="DK276" s="100"/>
      <c r="DL276" s="100"/>
      <c r="DM276" s="100"/>
      <c r="DN276" s="100"/>
      <c r="DO276" s="100"/>
      <c r="DP276" s="100"/>
      <c r="DQ276" s="100"/>
      <c r="DR276" s="100"/>
      <c r="DS276" s="100"/>
      <c r="DT276" s="100"/>
      <c r="DU276" s="100"/>
      <c r="DV276" s="100"/>
      <c r="DW276" s="100"/>
      <c r="DX276" s="100"/>
      <c r="DY276" s="100"/>
      <c r="DZ276" s="100"/>
      <c r="EA276" s="100"/>
      <c r="EB276" s="100"/>
      <c r="EC276" s="100"/>
      <c r="ED276" s="100"/>
      <c r="EE276" s="100"/>
      <c r="EF276" s="100"/>
      <c r="EG276" s="100"/>
      <c r="EH276" s="100"/>
      <c r="EI276" s="100"/>
      <c r="EJ276" s="100"/>
      <c r="EK276" s="100"/>
      <c r="EL276" s="100"/>
      <c r="EM276" s="100"/>
      <c r="EN276" s="100"/>
      <c r="EO276" s="100"/>
      <c r="EP276" s="100"/>
      <c r="EQ276" s="100"/>
      <c r="ER276" s="100"/>
      <c r="ES276" s="100"/>
      <c r="ET276" s="100"/>
      <c r="EU276" s="100"/>
      <c r="EV276" s="100"/>
      <c r="EW276" s="100"/>
      <c r="EX276" s="100"/>
      <c r="EY276" s="100"/>
      <c r="EZ276" s="100"/>
      <c r="FA276" s="100"/>
      <c r="FB276" s="100"/>
      <c r="FC276" s="100"/>
      <c r="FD276" s="100"/>
      <c r="FE276" s="100"/>
      <c r="FF276" s="100"/>
      <c r="FG276" s="100"/>
      <c r="FH276" s="100"/>
      <c r="FI276" s="100"/>
      <c r="FJ276" s="100"/>
      <c r="FK276" s="100"/>
      <c r="FL276" s="100"/>
      <c r="FM276" s="100"/>
      <c r="FN276" s="100"/>
      <c r="FO276" s="100"/>
      <c r="FP276" s="100"/>
      <c r="FQ276" s="100"/>
      <c r="FR276" s="100"/>
      <c r="FS276" s="100"/>
      <c r="FT276" s="100"/>
      <c r="FU276" s="100"/>
      <c r="FV276" s="100"/>
      <c r="FW276" s="100"/>
      <c r="FX276" s="100"/>
      <c r="FY276" s="100"/>
      <c r="FZ276" s="100"/>
      <c r="GA276" s="100"/>
      <c r="GB276" s="100"/>
      <c r="GC276" s="100"/>
      <c r="GD276" s="100"/>
      <c r="GE276" s="100"/>
      <c r="GF276" s="100"/>
      <c r="GG276" s="100"/>
      <c r="GH276" s="100"/>
      <c r="GI276" s="100"/>
      <c r="GJ276" s="100"/>
      <c r="GK276" s="100"/>
      <c r="GL276" s="100"/>
      <c r="GM276" s="100"/>
      <c r="GN276" s="100"/>
      <c r="GO276" s="100"/>
      <c r="GP276" s="100"/>
      <c r="GQ276" s="100"/>
      <c r="GR276" s="100"/>
      <c r="GS276" s="100"/>
      <c r="GT276" s="100"/>
      <c r="GU276" s="100"/>
      <c r="GV276" s="100"/>
      <c r="GW276" s="100"/>
      <c r="GX276" s="100"/>
      <c r="GY276" s="100"/>
      <c r="GZ276" s="100"/>
      <c r="HA276" s="100"/>
      <c r="HB276" s="100"/>
      <c r="HC276" s="100"/>
      <c r="HD276" s="100"/>
      <c r="HE276" s="100"/>
      <c r="HF276" s="100"/>
      <c r="HG276" s="100"/>
      <c r="HH276" s="100"/>
      <c r="HI276" s="100"/>
      <c r="HJ276" s="100"/>
      <c r="HK276" s="100"/>
      <c r="HL276" s="100"/>
      <c r="HM276" s="100"/>
      <c r="HN276" s="100"/>
      <c r="HO276" s="100"/>
      <c r="HP276" s="100"/>
      <c r="HQ276" s="100"/>
      <c r="HR276" s="100"/>
      <c r="HS276" s="100"/>
      <c r="HT276" s="100"/>
      <c r="HU276" s="100"/>
      <c r="HV276" s="100"/>
      <c r="HW276" s="100"/>
      <c r="HX276" s="100"/>
      <c r="HY276" s="100"/>
      <c r="HZ276" s="100"/>
      <c r="IA276" s="100"/>
      <c r="IB276" s="100"/>
      <c r="IC276" s="100"/>
      <c r="ID276" s="100"/>
      <c r="IE276" s="100"/>
      <c r="IF276" s="100"/>
      <c r="IG276" s="100"/>
      <c r="IH276" s="100"/>
      <c r="II276" s="100"/>
      <c r="IJ276" s="100"/>
      <c r="IK276" s="100"/>
      <c r="IL276" s="100"/>
      <c r="IM276" s="100"/>
      <c r="IN276" s="100"/>
      <c r="IO276" s="100"/>
      <c r="IP276" s="100"/>
      <c r="IQ276" s="100"/>
      <c r="IR276" s="100"/>
      <c r="IS276" s="100"/>
      <c r="IT276" s="100"/>
      <c r="IU276" s="100"/>
    </row>
    <row r="277" spans="1:255" ht="18.75" customHeight="1" x14ac:dyDescent="0.25">
      <c r="A277" s="18" t="s">
        <v>16</v>
      </c>
      <c r="B277" s="211">
        <f>AVERAGE(K273,T227,T181,T134,T88,T42)</f>
        <v>25</v>
      </c>
      <c r="C277" s="213">
        <f>AVERAGE(C274,G274,C228,G228,K228,O228,C182,G182,K182,O182,C135,G135,K135,O135,C89,G89,K89,O89,C43,G43,K43,O43)</f>
        <v>8.3636363636363633</v>
      </c>
      <c r="D277" s="214"/>
      <c r="E277" s="213">
        <f>AVERAGE(D274,H274,D228,H228,L228,P228,D182,H182,L182,P182,D135,H135,L135,P135,D89,H89,L89,P89,D43,H43,L43,P43)</f>
        <v>15.727272727272727</v>
      </c>
      <c r="F277" s="214"/>
      <c r="G277" s="213">
        <f>AVERAGE(E274,I274,E228,I228,M228,Q228,E182,I182,M182,Q182,E135,I135,M135,Q135,E89,I89,M89,Q89,E43,I43,M43,Q43)</f>
        <v>0.90909090909090906</v>
      </c>
      <c r="H277" s="214"/>
      <c r="I277" s="265">
        <f>AVERAGE(J273,F273,S227,N227,J227,F227,S181,N181,J181,F181,S134,N134,J134,F134,S88,N88,J88,F88,S42,N42,J42,F42)</f>
        <v>2.2981818181818174</v>
      </c>
      <c r="J277" s="266"/>
      <c r="K277" s="100"/>
      <c r="L277" s="100"/>
      <c r="M277" s="100"/>
      <c r="N277" s="281" t="s">
        <v>84</v>
      </c>
      <c r="O277" s="282"/>
      <c r="P277" s="283"/>
      <c r="Q277" s="281" t="s">
        <v>87</v>
      </c>
      <c r="R277" s="283"/>
      <c r="S277" s="100"/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00"/>
      <c r="AE277" s="100"/>
      <c r="AF277" s="100"/>
      <c r="AG277" s="100"/>
      <c r="AH277" s="100"/>
      <c r="AI277" s="100"/>
      <c r="AJ277" s="100"/>
      <c r="AK277" s="100"/>
      <c r="AL277" s="100"/>
      <c r="AM277" s="100"/>
      <c r="AN277" s="100"/>
      <c r="AO277" s="100"/>
      <c r="AP277" s="100"/>
      <c r="AQ277" s="100"/>
      <c r="AR277" s="100"/>
      <c r="AS277" s="100"/>
      <c r="AT277" s="100"/>
      <c r="AU277" s="100"/>
      <c r="AV277" s="100"/>
      <c r="AW277" s="100"/>
      <c r="AX277" s="100"/>
      <c r="AY277" s="100"/>
      <c r="AZ277" s="100"/>
      <c r="BA277" s="100"/>
      <c r="BB277" s="100"/>
      <c r="BC277" s="100"/>
      <c r="BD277" s="100"/>
      <c r="BE277" s="100"/>
      <c r="BF277" s="100"/>
      <c r="BG277" s="100"/>
      <c r="BH277" s="100"/>
      <c r="BI277" s="100"/>
      <c r="BJ277" s="100"/>
      <c r="BK277" s="100"/>
      <c r="BL277" s="100"/>
      <c r="BM277" s="100"/>
      <c r="BN277" s="100"/>
      <c r="BO277" s="100"/>
      <c r="BP277" s="100"/>
      <c r="BQ277" s="100"/>
      <c r="BR277" s="100"/>
      <c r="BS277" s="100"/>
      <c r="BT277" s="100"/>
      <c r="BU277" s="100"/>
      <c r="BV277" s="100"/>
      <c r="BW277" s="100"/>
      <c r="BX277" s="100"/>
      <c r="BY277" s="100"/>
      <c r="BZ277" s="100"/>
      <c r="CA277" s="100"/>
      <c r="CB277" s="100"/>
      <c r="CC277" s="100"/>
      <c r="CD277" s="100"/>
      <c r="CE277" s="100"/>
      <c r="CF277" s="100"/>
      <c r="CG277" s="100"/>
      <c r="CH277" s="100"/>
      <c r="CI277" s="100"/>
      <c r="CJ277" s="100"/>
      <c r="CK277" s="100"/>
      <c r="CL277" s="100"/>
      <c r="CM277" s="100"/>
      <c r="CN277" s="100"/>
      <c r="CO277" s="100"/>
      <c r="CP277" s="100"/>
      <c r="CQ277" s="100"/>
      <c r="CR277" s="100"/>
      <c r="CS277" s="100"/>
      <c r="CT277" s="100"/>
      <c r="CU277" s="100"/>
      <c r="CV277" s="100"/>
      <c r="CW277" s="100"/>
      <c r="CX277" s="100"/>
      <c r="CY277" s="100"/>
      <c r="CZ277" s="100"/>
      <c r="DA277" s="100"/>
      <c r="DB277" s="100"/>
      <c r="DC277" s="100"/>
      <c r="DD277" s="100"/>
      <c r="DE277" s="100"/>
      <c r="DF277" s="100"/>
      <c r="DG277" s="100"/>
      <c r="DH277" s="100"/>
      <c r="DI277" s="100"/>
      <c r="DJ277" s="100"/>
      <c r="DK277" s="100"/>
      <c r="DL277" s="100"/>
      <c r="DM277" s="100"/>
      <c r="DN277" s="100"/>
      <c r="DO277" s="100"/>
      <c r="DP277" s="100"/>
      <c r="DQ277" s="100"/>
      <c r="DR277" s="100"/>
      <c r="DS277" s="100"/>
      <c r="DT277" s="100"/>
      <c r="DU277" s="100"/>
      <c r="DV277" s="100"/>
      <c r="DW277" s="100"/>
      <c r="DX277" s="100"/>
      <c r="DY277" s="100"/>
      <c r="DZ277" s="100"/>
      <c r="EA277" s="100"/>
      <c r="EB277" s="100"/>
      <c r="EC277" s="100"/>
      <c r="ED277" s="100"/>
      <c r="EE277" s="100"/>
      <c r="EF277" s="100"/>
      <c r="EG277" s="100"/>
      <c r="EH277" s="100"/>
      <c r="EI277" s="100"/>
      <c r="EJ277" s="100"/>
      <c r="EK277" s="100"/>
      <c r="EL277" s="100"/>
      <c r="EM277" s="100"/>
      <c r="EN277" s="100"/>
      <c r="EO277" s="100"/>
      <c r="EP277" s="100"/>
      <c r="EQ277" s="100"/>
      <c r="ER277" s="100"/>
      <c r="ES277" s="100"/>
      <c r="ET277" s="100"/>
      <c r="EU277" s="100"/>
      <c r="EV277" s="100"/>
      <c r="EW277" s="100"/>
      <c r="EX277" s="100"/>
      <c r="EY277" s="100"/>
      <c r="EZ277" s="100"/>
      <c r="FA277" s="100"/>
      <c r="FB277" s="100"/>
      <c r="FC277" s="100"/>
      <c r="FD277" s="100"/>
      <c r="FE277" s="100"/>
      <c r="FF277" s="100"/>
      <c r="FG277" s="100"/>
      <c r="FH277" s="100"/>
      <c r="FI277" s="100"/>
      <c r="FJ277" s="100"/>
      <c r="FK277" s="100"/>
      <c r="FL277" s="100"/>
      <c r="FM277" s="100"/>
      <c r="FN277" s="100"/>
      <c r="FO277" s="100"/>
      <c r="FP277" s="100"/>
      <c r="FQ277" s="100"/>
      <c r="FR277" s="100"/>
      <c r="FS277" s="100"/>
      <c r="FT277" s="100"/>
      <c r="FU277" s="100"/>
      <c r="FV277" s="100"/>
      <c r="FW277" s="100"/>
      <c r="FX277" s="100"/>
      <c r="FY277" s="100"/>
      <c r="FZ277" s="100"/>
      <c r="GA277" s="100"/>
      <c r="GB277" s="100"/>
      <c r="GC277" s="100"/>
      <c r="GD277" s="100"/>
      <c r="GE277" s="100"/>
      <c r="GF277" s="100"/>
      <c r="GG277" s="100"/>
      <c r="GH277" s="100"/>
      <c r="GI277" s="100"/>
      <c r="GJ277" s="100"/>
      <c r="GK277" s="100"/>
      <c r="GL277" s="100"/>
      <c r="GM277" s="100"/>
      <c r="GN277" s="100"/>
      <c r="GO277" s="100"/>
      <c r="GP277" s="100"/>
      <c r="GQ277" s="100"/>
      <c r="GR277" s="100"/>
      <c r="GS277" s="100"/>
      <c r="GT277" s="100"/>
      <c r="GU277" s="100"/>
      <c r="GV277" s="100"/>
      <c r="GW277" s="100"/>
      <c r="GX277" s="100"/>
      <c r="GY277" s="100"/>
      <c r="GZ277" s="100"/>
      <c r="HA277" s="100"/>
      <c r="HB277" s="100"/>
      <c r="HC277" s="100"/>
      <c r="HD277" s="100"/>
      <c r="HE277" s="100"/>
      <c r="HF277" s="100"/>
      <c r="HG277" s="100"/>
      <c r="HH277" s="100"/>
      <c r="HI277" s="100"/>
      <c r="HJ277" s="100"/>
      <c r="HK277" s="100"/>
      <c r="HL277" s="100"/>
      <c r="HM277" s="100"/>
      <c r="HN277" s="100"/>
      <c r="HO277" s="100"/>
      <c r="HP277" s="100"/>
      <c r="HQ277" s="100"/>
      <c r="HR277" s="100"/>
      <c r="HS277" s="100"/>
      <c r="HT277" s="100"/>
      <c r="HU277" s="100"/>
      <c r="HV277" s="100"/>
      <c r="HW277" s="100"/>
      <c r="HX277" s="100"/>
      <c r="HY277" s="100"/>
      <c r="HZ277" s="100"/>
      <c r="IA277" s="100"/>
      <c r="IB277" s="100"/>
      <c r="IC277" s="100"/>
      <c r="ID277" s="100"/>
      <c r="IE277" s="100"/>
      <c r="IF277" s="100"/>
      <c r="IG277" s="100"/>
      <c r="IH277" s="100"/>
      <c r="II277" s="100"/>
      <c r="IJ277" s="100"/>
      <c r="IK277" s="100"/>
      <c r="IL277" s="100"/>
      <c r="IM277" s="100"/>
      <c r="IN277" s="100"/>
      <c r="IO277" s="100"/>
      <c r="IP277" s="100"/>
      <c r="IQ277" s="100"/>
      <c r="IR277" s="100"/>
      <c r="IS277" s="100"/>
      <c r="IT277" s="100"/>
      <c r="IU277" s="100"/>
    </row>
    <row r="278" spans="1:255" ht="18.75" customHeight="1" thickBot="1" x14ac:dyDescent="0.3">
      <c r="A278" s="14" t="s">
        <v>17</v>
      </c>
      <c r="B278" s="212"/>
      <c r="C278" s="269">
        <f>AVERAGE(C42,G42,K42,O42,C88,G88,K88,O88,C134,G134,K134,O134,C181,G181,K181,O181,C227,G227,K227,O227,C273,G273)</f>
        <v>0.3345454545454547</v>
      </c>
      <c r="D278" s="270"/>
      <c r="E278" s="269">
        <f>AVERAGE(D273,H273,D227,H227,L227,P227,D181,H181,L181,P181,D134,H134,L134,P134,D88,H88,L88,P88,D42,H42,L42,P42)</f>
        <v>0.62909090909090903</v>
      </c>
      <c r="F278" s="270"/>
      <c r="G278" s="269">
        <f>AVERAGE(E273,I273,E227,I227,M227,Q227,E181,I181,M181,Q181,E134,I134,M134,Q134,E88,I88,M88,Q88,E42,I42,M42,Q42)</f>
        <v>3.6363636363636376E-2</v>
      </c>
      <c r="H278" s="270"/>
      <c r="I278" s="267"/>
      <c r="J278" s="268"/>
      <c r="K278" s="100"/>
      <c r="L278" s="100"/>
      <c r="M278" s="100"/>
      <c r="N278" s="281" t="s">
        <v>85</v>
      </c>
      <c r="O278" s="282"/>
      <c r="P278" s="283"/>
      <c r="Q278" s="281" t="s">
        <v>88</v>
      </c>
      <c r="R278" s="283"/>
      <c r="S278" s="100"/>
      <c r="T278" s="100"/>
      <c r="U278" s="100"/>
      <c r="V278" s="100"/>
      <c r="W278" s="100"/>
      <c r="X278" s="100"/>
      <c r="Y278" s="100"/>
      <c r="Z278" s="100"/>
      <c r="AA278" s="100"/>
      <c r="AB278" s="100"/>
      <c r="AC278" s="100"/>
      <c r="AD278" s="100"/>
      <c r="AE278" s="100"/>
      <c r="AF278" s="100"/>
      <c r="AG278" s="100"/>
      <c r="AH278" s="100"/>
      <c r="AI278" s="100"/>
      <c r="AJ278" s="100"/>
      <c r="AK278" s="100"/>
      <c r="AL278" s="100"/>
      <c r="AM278" s="100"/>
      <c r="AN278" s="100"/>
      <c r="AO278" s="100"/>
      <c r="AP278" s="100"/>
      <c r="AQ278" s="100"/>
      <c r="AR278" s="100"/>
      <c r="AS278" s="100"/>
      <c r="AT278" s="100"/>
      <c r="AU278" s="100"/>
      <c r="AV278" s="100"/>
      <c r="AW278" s="100"/>
      <c r="AX278" s="100"/>
      <c r="AY278" s="100"/>
      <c r="AZ278" s="100"/>
      <c r="BA278" s="100"/>
      <c r="BB278" s="100"/>
      <c r="BC278" s="100"/>
      <c r="BD278" s="100"/>
      <c r="BE278" s="100"/>
      <c r="BF278" s="100"/>
      <c r="BG278" s="100"/>
      <c r="BH278" s="100"/>
      <c r="BI278" s="100"/>
      <c r="BJ278" s="100"/>
      <c r="BK278" s="100"/>
      <c r="BL278" s="100"/>
      <c r="BM278" s="100"/>
      <c r="BN278" s="100"/>
      <c r="BO278" s="100"/>
      <c r="BP278" s="100"/>
      <c r="BQ278" s="100"/>
      <c r="BR278" s="100"/>
      <c r="BS278" s="100"/>
      <c r="BT278" s="100"/>
      <c r="BU278" s="100"/>
      <c r="BV278" s="100"/>
      <c r="BW278" s="100"/>
      <c r="BX278" s="100"/>
      <c r="BY278" s="100"/>
      <c r="BZ278" s="100"/>
      <c r="CA278" s="100"/>
      <c r="CB278" s="100"/>
      <c r="CC278" s="100"/>
      <c r="CD278" s="100"/>
      <c r="CE278" s="100"/>
      <c r="CF278" s="100"/>
      <c r="CG278" s="100"/>
      <c r="CH278" s="100"/>
      <c r="CI278" s="100"/>
      <c r="CJ278" s="100"/>
      <c r="CK278" s="100"/>
      <c r="CL278" s="100"/>
      <c r="CM278" s="100"/>
      <c r="CN278" s="100"/>
      <c r="CO278" s="100"/>
      <c r="CP278" s="100"/>
      <c r="CQ278" s="100"/>
      <c r="CR278" s="100"/>
      <c r="CS278" s="100"/>
      <c r="CT278" s="100"/>
      <c r="CU278" s="100"/>
      <c r="CV278" s="100"/>
      <c r="CW278" s="100"/>
      <c r="CX278" s="100"/>
      <c r="CY278" s="100"/>
      <c r="CZ278" s="100"/>
      <c r="DA278" s="100"/>
      <c r="DB278" s="100"/>
      <c r="DC278" s="100"/>
      <c r="DD278" s="100"/>
      <c r="DE278" s="100"/>
      <c r="DF278" s="100"/>
      <c r="DG278" s="100"/>
      <c r="DH278" s="100"/>
      <c r="DI278" s="100"/>
      <c r="DJ278" s="100"/>
      <c r="DK278" s="100"/>
      <c r="DL278" s="100"/>
      <c r="DM278" s="100"/>
      <c r="DN278" s="100"/>
      <c r="DO278" s="100"/>
      <c r="DP278" s="100"/>
      <c r="DQ278" s="100"/>
      <c r="DR278" s="100"/>
      <c r="DS278" s="100"/>
      <c r="DT278" s="100"/>
      <c r="DU278" s="100"/>
      <c r="DV278" s="100"/>
      <c r="DW278" s="100"/>
      <c r="DX278" s="100"/>
      <c r="DY278" s="100"/>
      <c r="DZ278" s="100"/>
      <c r="EA278" s="100"/>
      <c r="EB278" s="100"/>
      <c r="EC278" s="100"/>
      <c r="ED278" s="100"/>
      <c r="EE278" s="100"/>
      <c r="EF278" s="100"/>
      <c r="EG278" s="100"/>
      <c r="EH278" s="100"/>
      <c r="EI278" s="100"/>
      <c r="EJ278" s="100"/>
      <c r="EK278" s="100"/>
      <c r="EL278" s="100"/>
      <c r="EM278" s="100"/>
      <c r="EN278" s="100"/>
      <c r="EO278" s="100"/>
      <c r="EP278" s="100"/>
      <c r="EQ278" s="100"/>
      <c r="ER278" s="100"/>
      <c r="ES278" s="100"/>
      <c r="ET278" s="100"/>
      <c r="EU278" s="100"/>
      <c r="EV278" s="100"/>
      <c r="EW278" s="100"/>
      <c r="EX278" s="100"/>
      <c r="EY278" s="100"/>
      <c r="EZ278" s="100"/>
      <c r="FA278" s="100"/>
      <c r="FB278" s="100"/>
      <c r="FC278" s="100"/>
      <c r="FD278" s="100"/>
      <c r="FE278" s="100"/>
      <c r="FF278" s="100"/>
      <c r="FG278" s="100"/>
      <c r="FH278" s="100"/>
      <c r="FI278" s="100"/>
      <c r="FJ278" s="100"/>
      <c r="FK278" s="100"/>
      <c r="FL278" s="100"/>
      <c r="FM278" s="100"/>
      <c r="FN278" s="100"/>
      <c r="FO278" s="100"/>
      <c r="FP278" s="100"/>
      <c r="FQ278" s="100"/>
      <c r="FR278" s="100"/>
      <c r="FS278" s="100"/>
      <c r="FT278" s="100"/>
      <c r="FU278" s="100"/>
      <c r="FV278" s="100"/>
      <c r="FW278" s="100"/>
      <c r="FX278" s="100"/>
      <c r="FY278" s="100"/>
      <c r="FZ278" s="100"/>
      <c r="GA278" s="100"/>
      <c r="GB278" s="100"/>
      <c r="GC278" s="100"/>
      <c r="GD278" s="100"/>
      <c r="GE278" s="100"/>
      <c r="GF278" s="100"/>
      <c r="GG278" s="100"/>
      <c r="GH278" s="100"/>
      <c r="GI278" s="100"/>
      <c r="GJ278" s="100"/>
      <c r="GK278" s="100"/>
      <c r="GL278" s="100"/>
      <c r="GM278" s="100"/>
      <c r="GN278" s="100"/>
      <c r="GO278" s="100"/>
      <c r="GP278" s="100"/>
      <c r="GQ278" s="100"/>
      <c r="GR278" s="100"/>
      <c r="GS278" s="100"/>
      <c r="GT278" s="100"/>
      <c r="GU278" s="100"/>
      <c r="GV278" s="100"/>
      <c r="GW278" s="100"/>
      <c r="GX278" s="100"/>
      <c r="GY278" s="100"/>
      <c r="GZ278" s="100"/>
      <c r="HA278" s="100"/>
      <c r="HB278" s="100"/>
      <c r="HC278" s="100"/>
      <c r="HD278" s="100"/>
      <c r="HE278" s="100"/>
      <c r="HF278" s="100"/>
      <c r="HG278" s="100"/>
      <c r="HH278" s="100"/>
      <c r="HI278" s="100"/>
      <c r="HJ278" s="100"/>
      <c r="HK278" s="100"/>
      <c r="HL278" s="100"/>
      <c r="HM278" s="100"/>
      <c r="HN278" s="100"/>
      <c r="HO278" s="100"/>
      <c r="HP278" s="100"/>
      <c r="HQ278" s="100"/>
      <c r="HR278" s="100"/>
      <c r="HS278" s="100"/>
      <c r="HT278" s="100"/>
      <c r="HU278" s="100"/>
      <c r="HV278" s="100"/>
      <c r="HW278" s="100"/>
      <c r="HX278" s="100"/>
      <c r="HY278" s="100"/>
      <c r="HZ278" s="100"/>
      <c r="IA278" s="100"/>
      <c r="IB278" s="100"/>
      <c r="IC278" s="100"/>
      <c r="ID278" s="100"/>
      <c r="IE278" s="100"/>
      <c r="IF278" s="100"/>
      <c r="IG278" s="100"/>
      <c r="IH278" s="100"/>
      <c r="II278" s="100"/>
      <c r="IJ278" s="100"/>
      <c r="IK278" s="100"/>
      <c r="IL278" s="100"/>
      <c r="IM278" s="100"/>
      <c r="IN278" s="100"/>
      <c r="IO278" s="100"/>
      <c r="IP278" s="100"/>
      <c r="IQ278" s="100"/>
      <c r="IR278" s="100"/>
      <c r="IS278" s="100"/>
      <c r="IT278" s="100"/>
      <c r="IU278" s="100"/>
    </row>
    <row r="279" spans="1:255" ht="18.75" customHeight="1" x14ac:dyDescent="0.25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0"/>
      <c r="Z279" s="100"/>
      <c r="AA279" s="100"/>
      <c r="AB279" s="100"/>
      <c r="AC279" s="100"/>
      <c r="AD279" s="100"/>
      <c r="AE279" s="100"/>
      <c r="AF279" s="100"/>
      <c r="AG279" s="100"/>
      <c r="AH279" s="100"/>
      <c r="AI279" s="100"/>
      <c r="AJ279" s="100"/>
      <c r="AK279" s="100"/>
      <c r="AL279" s="100"/>
      <c r="AM279" s="100"/>
      <c r="AN279" s="100"/>
      <c r="AO279" s="100"/>
      <c r="AP279" s="100"/>
      <c r="AQ279" s="100"/>
      <c r="AR279" s="100"/>
      <c r="AS279" s="100"/>
      <c r="AT279" s="100"/>
      <c r="AU279" s="100"/>
      <c r="AV279" s="100"/>
      <c r="AW279" s="100"/>
      <c r="AX279" s="100"/>
      <c r="AY279" s="100"/>
      <c r="AZ279" s="100"/>
      <c r="BA279" s="100"/>
      <c r="BB279" s="100"/>
      <c r="BC279" s="100"/>
      <c r="BD279" s="100"/>
      <c r="BE279" s="100"/>
      <c r="BF279" s="100"/>
      <c r="BG279" s="100"/>
      <c r="BH279" s="100"/>
      <c r="BI279" s="100"/>
      <c r="BJ279" s="100"/>
      <c r="BK279" s="100"/>
      <c r="BL279" s="100"/>
      <c r="BM279" s="100"/>
      <c r="BN279" s="100"/>
      <c r="BO279" s="100"/>
      <c r="BP279" s="100"/>
      <c r="BQ279" s="100"/>
      <c r="BR279" s="100"/>
      <c r="BS279" s="100"/>
      <c r="BT279" s="100"/>
      <c r="BU279" s="100"/>
      <c r="BV279" s="100"/>
      <c r="BW279" s="100"/>
      <c r="BX279" s="100"/>
      <c r="BY279" s="100"/>
      <c r="BZ279" s="100"/>
      <c r="CA279" s="100"/>
      <c r="CB279" s="100"/>
      <c r="CC279" s="100"/>
      <c r="CD279" s="100"/>
      <c r="CE279" s="100"/>
      <c r="CF279" s="100"/>
      <c r="CG279" s="100"/>
      <c r="CH279" s="100"/>
      <c r="CI279" s="100"/>
      <c r="CJ279" s="100"/>
      <c r="CK279" s="100"/>
      <c r="CL279" s="100"/>
      <c r="CM279" s="100"/>
      <c r="CN279" s="100"/>
      <c r="CO279" s="100"/>
      <c r="CP279" s="100"/>
      <c r="CQ279" s="100"/>
      <c r="CR279" s="100"/>
      <c r="CS279" s="100"/>
      <c r="CT279" s="100"/>
      <c r="CU279" s="100"/>
      <c r="CV279" s="100"/>
      <c r="CW279" s="100"/>
      <c r="CX279" s="100"/>
      <c r="CY279" s="100"/>
      <c r="CZ279" s="100"/>
      <c r="DA279" s="100"/>
      <c r="DB279" s="100"/>
      <c r="DC279" s="100"/>
      <c r="DD279" s="100"/>
      <c r="DE279" s="100"/>
      <c r="DF279" s="100"/>
      <c r="DG279" s="100"/>
      <c r="DH279" s="100"/>
      <c r="DI279" s="100"/>
      <c r="DJ279" s="100"/>
      <c r="DK279" s="100"/>
      <c r="DL279" s="100"/>
      <c r="DM279" s="100"/>
      <c r="DN279" s="100"/>
      <c r="DO279" s="100"/>
      <c r="DP279" s="100"/>
      <c r="DQ279" s="100"/>
      <c r="DR279" s="100"/>
      <c r="DS279" s="100"/>
      <c r="DT279" s="100"/>
      <c r="DU279" s="100"/>
      <c r="DV279" s="100"/>
      <c r="DW279" s="100"/>
      <c r="DX279" s="100"/>
      <c r="DY279" s="100"/>
      <c r="DZ279" s="100"/>
      <c r="EA279" s="100"/>
      <c r="EB279" s="100"/>
      <c r="EC279" s="100"/>
      <c r="ED279" s="100"/>
      <c r="EE279" s="100"/>
      <c r="EF279" s="100"/>
      <c r="EG279" s="100"/>
      <c r="EH279" s="100"/>
      <c r="EI279" s="100"/>
      <c r="EJ279" s="100"/>
      <c r="EK279" s="100"/>
      <c r="EL279" s="100"/>
      <c r="EM279" s="100"/>
      <c r="EN279" s="100"/>
      <c r="EO279" s="100"/>
      <c r="EP279" s="100"/>
      <c r="EQ279" s="100"/>
      <c r="ER279" s="100"/>
      <c r="ES279" s="100"/>
      <c r="ET279" s="100"/>
      <c r="EU279" s="100"/>
      <c r="EV279" s="100"/>
      <c r="EW279" s="100"/>
      <c r="EX279" s="100"/>
      <c r="EY279" s="100"/>
      <c r="EZ279" s="100"/>
      <c r="FA279" s="100"/>
      <c r="FB279" s="100"/>
      <c r="FC279" s="100"/>
      <c r="FD279" s="100"/>
      <c r="FE279" s="100"/>
      <c r="FF279" s="100"/>
      <c r="FG279" s="100"/>
      <c r="FH279" s="100"/>
      <c r="FI279" s="100"/>
      <c r="FJ279" s="100"/>
      <c r="FK279" s="100"/>
      <c r="FL279" s="100"/>
      <c r="FM279" s="100"/>
      <c r="FN279" s="100"/>
      <c r="FO279" s="100"/>
      <c r="FP279" s="100"/>
      <c r="FQ279" s="100"/>
      <c r="FR279" s="100"/>
      <c r="FS279" s="100"/>
      <c r="FT279" s="100"/>
      <c r="FU279" s="100"/>
      <c r="FV279" s="100"/>
      <c r="FW279" s="100"/>
      <c r="FX279" s="100"/>
      <c r="FY279" s="100"/>
      <c r="FZ279" s="100"/>
      <c r="GA279" s="100"/>
      <c r="GB279" s="100"/>
      <c r="GC279" s="100"/>
      <c r="GD279" s="100"/>
      <c r="GE279" s="100"/>
      <c r="GF279" s="100"/>
      <c r="GG279" s="100"/>
      <c r="GH279" s="100"/>
      <c r="GI279" s="100"/>
      <c r="GJ279" s="100"/>
      <c r="GK279" s="100"/>
      <c r="GL279" s="100"/>
      <c r="GM279" s="100"/>
      <c r="GN279" s="100"/>
      <c r="GO279" s="100"/>
      <c r="GP279" s="100"/>
      <c r="GQ279" s="100"/>
      <c r="GR279" s="100"/>
      <c r="GS279" s="100"/>
      <c r="GT279" s="100"/>
      <c r="GU279" s="100"/>
      <c r="GV279" s="100"/>
      <c r="GW279" s="100"/>
      <c r="GX279" s="100"/>
      <c r="GY279" s="100"/>
      <c r="GZ279" s="100"/>
      <c r="HA279" s="100"/>
      <c r="HB279" s="100"/>
      <c r="HC279" s="100"/>
      <c r="HD279" s="100"/>
      <c r="HE279" s="100"/>
      <c r="HF279" s="100"/>
      <c r="HG279" s="100"/>
      <c r="HH279" s="100"/>
      <c r="HI279" s="100"/>
      <c r="HJ279" s="100"/>
      <c r="HK279" s="100"/>
      <c r="HL279" s="100"/>
      <c r="HM279" s="100"/>
      <c r="HN279" s="100"/>
      <c r="HO279" s="100"/>
      <c r="HP279" s="100"/>
      <c r="HQ279" s="100"/>
      <c r="HR279" s="100"/>
      <c r="HS279" s="100"/>
      <c r="HT279" s="100"/>
      <c r="HU279" s="100"/>
      <c r="HV279" s="100"/>
      <c r="HW279" s="100"/>
      <c r="HX279" s="100"/>
      <c r="HY279" s="100"/>
      <c r="HZ279" s="100"/>
      <c r="IA279" s="100"/>
      <c r="IB279" s="100"/>
      <c r="IC279" s="100"/>
      <c r="ID279" s="100"/>
      <c r="IE279" s="100"/>
      <c r="IF279" s="100"/>
      <c r="IG279" s="100"/>
      <c r="IH279" s="100"/>
      <c r="II279" s="100"/>
      <c r="IJ279" s="100"/>
      <c r="IK279" s="100"/>
      <c r="IL279" s="100"/>
      <c r="IM279" s="100"/>
      <c r="IN279" s="100"/>
      <c r="IO279" s="100"/>
      <c r="IP279" s="100"/>
      <c r="IQ279" s="100"/>
      <c r="IR279" s="100"/>
      <c r="IS279" s="100"/>
      <c r="IT279" s="100"/>
      <c r="IU279" s="100"/>
    </row>
    <row r="280" spans="1:255" ht="18.75" customHeight="1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  <c r="AS280" s="43"/>
      <c r="AT280" s="43"/>
      <c r="AU280" s="43"/>
      <c r="AV280" s="43"/>
      <c r="AW280" s="43"/>
      <c r="AX280" s="43"/>
      <c r="AY280" s="43"/>
      <c r="AZ280" s="43"/>
      <c r="BA280" s="43"/>
      <c r="BB280" s="43"/>
      <c r="BC280" s="43"/>
      <c r="BD280" s="43"/>
      <c r="BE280" s="43"/>
      <c r="BF280" s="43"/>
      <c r="BG280" s="43"/>
      <c r="BH280" s="43"/>
      <c r="BI280" s="43"/>
      <c r="BJ280" s="43"/>
      <c r="BK280" s="43"/>
      <c r="BL280" s="43"/>
      <c r="BM280" s="43"/>
      <c r="BN280" s="43"/>
      <c r="BO280" s="43"/>
      <c r="BP280" s="43"/>
      <c r="BQ280" s="43"/>
      <c r="BR280" s="43"/>
      <c r="BS280" s="43"/>
      <c r="BT280" s="43"/>
      <c r="BU280" s="43"/>
      <c r="BV280" s="43"/>
      <c r="BW280" s="43"/>
      <c r="BX280" s="43"/>
      <c r="BY280" s="43"/>
      <c r="BZ280" s="43"/>
      <c r="CA280" s="43"/>
      <c r="CB280" s="43"/>
      <c r="CC280" s="43"/>
      <c r="CD280" s="43"/>
      <c r="CE280" s="43"/>
      <c r="CF280" s="43"/>
      <c r="CG280" s="43"/>
      <c r="CH280" s="43"/>
      <c r="CI280" s="43"/>
      <c r="CJ280" s="43"/>
      <c r="CK280" s="43"/>
      <c r="CL280" s="43"/>
      <c r="CM280" s="43"/>
      <c r="CN280" s="43"/>
      <c r="CO280" s="43"/>
      <c r="CP280" s="43"/>
      <c r="CQ280" s="43"/>
      <c r="CR280" s="43"/>
      <c r="CS280" s="43"/>
      <c r="CT280" s="43"/>
      <c r="CU280" s="43"/>
      <c r="CV280" s="43"/>
      <c r="CW280" s="43"/>
      <c r="CX280" s="43"/>
      <c r="CY280" s="43"/>
      <c r="CZ280" s="43"/>
      <c r="DA280" s="43"/>
      <c r="DB280" s="43"/>
      <c r="DC280" s="43"/>
      <c r="DD280" s="43"/>
      <c r="DE280" s="43"/>
      <c r="DF280" s="43"/>
      <c r="DG280" s="43"/>
      <c r="DH280" s="43"/>
      <c r="DI280" s="43"/>
      <c r="DJ280" s="43"/>
      <c r="DK280" s="43"/>
      <c r="DL280" s="43"/>
      <c r="DM280" s="43"/>
      <c r="DN280" s="43"/>
      <c r="DO280" s="43"/>
      <c r="DP280" s="43"/>
      <c r="DQ280" s="43"/>
      <c r="DR280" s="43"/>
      <c r="DS280" s="43"/>
      <c r="DT280" s="43"/>
      <c r="DU280" s="43"/>
      <c r="DV280" s="43"/>
      <c r="DW280" s="43"/>
      <c r="DX280" s="43"/>
      <c r="DY280" s="43"/>
      <c r="DZ280" s="43"/>
      <c r="EA280" s="43"/>
      <c r="EB280" s="43"/>
      <c r="EC280" s="43"/>
      <c r="ED280" s="43"/>
      <c r="EE280" s="43"/>
      <c r="EF280" s="43"/>
      <c r="EG280" s="43"/>
      <c r="EH280" s="43"/>
      <c r="EI280" s="43"/>
      <c r="EJ280" s="43"/>
      <c r="EK280" s="43"/>
      <c r="EL280" s="43"/>
      <c r="EM280" s="43"/>
      <c r="EN280" s="43"/>
      <c r="EO280" s="43"/>
      <c r="EP280" s="43"/>
      <c r="EQ280" s="43"/>
      <c r="ER280" s="43"/>
      <c r="ES280" s="43"/>
      <c r="ET280" s="43"/>
      <c r="EU280" s="43"/>
      <c r="EV280" s="43"/>
      <c r="EW280" s="43"/>
      <c r="EX280" s="43"/>
      <c r="EY280" s="43"/>
      <c r="EZ280" s="43"/>
      <c r="FA280" s="43"/>
      <c r="FB280" s="43"/>
      <c r="FC280" s="43"/>
      <c r="FD280" s="43"/>
      <c r="FE280" s="43"/>
      <c r="FF280" s="43"/>
      <c r="FG280" s="43"/>
      <c r="FH280" s="43"/>
      <c r="FI280" s="43"/>
      <c r="FJ280" s="43"/>
      <c r="FK280" s="43"/>
      <c r="FL280" s="43"/>
      <c r="FM280" s="43"/>
      <c r="FN280" s="43"/>
      <c r="FO280" s="43"/>
      <c r="FP280" s="43"/>
      <c r="FQ280" s="43"/>
      <c r="FR280" s="43"/>
      <c r="FS280" s="43"/>
      <c r="FT280" s="43"/>
      <c r="FU280" s="43"/>
      <c r="FV280" s="43"/>
      <c r="FW280" s="43"/>
      <c r="FX280" s="43"/>
      <c r="FY280" s="43"/>
      <c r="FZ280" s="43"/>
      <c r="GA280" s="43"/>
      <c r="GB280" s="43"/>
      <c r="GC280" s="43"/>
      <c r="GD280" s="43"/>
      <c r="GE280" s="43"/>
      <c r="GF280" s="43"/>
      <c r="GG280" s="43"/>
      <c r="GH280" s="43"/>
      <c r="GI280" s="43"/>
      <c r="GJ280" s="43"/>
      <c r="GK280" s="43"/>
      <c r="GL280" s="43"/>
      <c r="GM280" s="43"/>
      <c r="GN280" s="43"/>
      <c r="GO280" s="43"/>
      <c r="GP280" s="43"/>
      <c r="GQ280" s="43"/>
      <c r="GR280" s="43"/>
      <c r="GS280" s="43"/>
      <c r="GT280" s="43"/>
      <c r="GU280" s="43"/>
      <c r="GV280" s="43"/>
      <c r="GW280" s="43"/>
      <c r="GX280" s="43"/>
      <c r="GY280" s="43"/>
      <c r="GZ280" s="43"/>
      <c r="HA280" s="43"/>
      <c r="HB280" s="43"/>
      <c r="HC280" s="43"/>
      <c r="HD280" s="43"/>
      <c r="HE280" s="43"/>
      <c r="HF280" s="43"/>
      <c r="HG280" s="43"/>
      <c r="HH280" s="43"/>
      <c r="HI280" s="43"/>
      <c r="HJ280" s="43"/>
      <c r="HK280" s="43"/>
      <c r="HL280" s="43"/>
      <c r="HM280" s="43"/>
      <c r="HN280" s="43"/>
      <c r="HO280" s="43"/>
      <c r="HP280" s="43"/>
      <c r="HQ280" s="43"/>
      <c r="HR280" s="43"/>
      <c r="HS280" s="43"/>
      <c r="HT280" s="43"/>
      <c r="HU280" s="43"/>
      <c r="HV280" s="43"/>
      <c r="HW280" s="43"/>
      <c r="HX280" s="43"/>
      <c r="HY280" s="43"/>
      <c r="HZ280" s="43"/>
      <c r="IA280" s="43"/>
      <c r="IB280" s="43"/>
      <c r="IC280" s="43"/>
      <c r="ID280" s="43"/>
      <c r="IE280" s="43"/>
      <c r="IF280" s="43"/>
      <c r="IG280" s="43"/>
      <c r="IH280" s="43"/>
      <c r="II280" s="43"/>
      <c r="IJ280" s="43"/>
      <c r="IK280" s="43"/>
      <c r="IL280" s="43"/>
      <c r="IM280" s="43"/>
      <c r="IN280" s="43"/>
      <c r="IO280" s="43"/>
      <c r="IP280" s="43"/>
      <c r="IQ280" s="43"/>
      <c r="IR280" s="43"/>
      <c r="IS280" s="43"/>
      <c r="IT280" s="43"/>
      <c r="IU280" s="43"/>
    </row>
  </sheetData>
  <protectedRanges>
    <protectedRange sqref="C6:G6" name="Диапазон1_1_5_1_1_1_3_2_2_1"/>
    <protectedRange sqref="C100:G100 C146:G146" name="Диапазон1_1_5_1_1_1_3_2_2_2"/>
    <protectedRange sqref="C147:G147" name="Диапазон1_1_5_1_1_1_3_2_2_3"/>
    <protectedRange sqref="C195:G195" name="Диапазон1_1_5_1_1_1_3_2_2_4"/>
    <protectedRange sqref="C242:G242" name="Диапазон1_1_5_1_1_1_3_2_2_5"/>
  </protectedRanges>
  <mergeCells count="237">
    <mergeCell ref="N276:P276"/>
    <mergeCell ref="Q276:R276"/>
    <mergeCell ref="N277:P277"/>
    <mergeCell ref="Q277:R277"/>
    <mergeCell ref="N278:P278"/>
    <mergeCell ref="Q278:R278"/>
    <mergeCell ref="N270:O270"/>
    <mergeCell ref="N271:O271"/>
    <mergeCell ref="N272:O272"/>
    <mergeCell ref="N273:O274"/>
    <mergeCell ref="N261:O261"/>
    <mergeCell ref="N262:O262"/>
    <mergeCell ref="N263:O263"/>
    <mergeCell ref="N264:O264"/>
    <mergeCell ref="N265:O265"/>
    <mergeCell ref="N266:O266"/>
    <mergeCell ref="N267:O267"/>
    <mergeCell ref="N268:O268"/>
    <mergeCell ref="N269:O269"/>
    <mergeCell ref="N252:O252"/>
    <mergeCell ref="N253:O253"/>
    <mergeCell ref="N254:O254"/>
    <mergeCell ref="N255:O255"/>
    <mergeCell ref="N256:O256"/>
    <mergeCell ref="N257:O257"/>
    <mergeCell ref="N258:O258"/>
    <mergeCell ref="N259:O259"/>
    <mergeCell ref="N260:O260"/>
    <mergeCell ref="N242:O243"/>
    <mergeCell ref="N244:O244"/>
    <mergeCell ref="N245:O245"/>
    <mergeCell ref="N246:O246"/>
    <mergeCell ref="N247:O247"/>
    <mergeCell ref="N248:O248"/>
    <mergeCell ref="N249:O249"/>
    <mergeCell ref="N250:O250"/>
    <mergeCell ref="N251:O251"/>
    <mergeCell ref="A238:B238"/>
    <mergeCell ref="C238:J238"/>
    <mergeCell ref="A192:B192"/>
    <mergeCell ref="C192:J192"/>
    <mergeCell ref="A145:B145"/>
    <mergeCell ref="C145:J145"/>
    <mergeCell ref="A99:B99"/>
    <mergeCell ref="C99:J99"/>
    <mergeCell ref="A53:B53"/>
    <mergeCell ref="C53:J53"/>
    <mergeCell ref="A139:T139"/>
    <mergeCell ref="A140:T140"/>
    <mergeCell ref="A141:T141"/>
    <mergeCell ref="A144:B144"/>
    <mergeCell ref="C144:J144"/>
    <mergeCell ref="A147:O147"/>
    <mergeCell ref="A150:A151"/>
    <mergeCell ref="B150:B151"/>
    <mergeCell ref="C150:E150"/>
    <mergeCell ref="F150:F151"/>
    <mergeCell ref="G150:I150"/>
    <mergeCell ref="J150:J151"/>
    <mergeCell ref="K150:M150"/>
    <mergeCell ref="N150:N151"/>
    <mergeCell ref="L242:M243"/>
    <mergeCell ref="G277:H277"/>
    <mergeCell ref="I277:J278"/>
    <mergeCell ref="C278:D278"/>
    <mergeCell ref="E278:F278"/>
    <mergeCell ref="G278:H278"/>
    <mergeCell ref="L244:M244"/>
    <mergeCell ref="L245:M245"/>
    <mergeCell ref="L246:M246"/>
    <mergeCell ref="L247:M247"/>
    <mergeCell ref="L248:M248"/>
    <mergeCell ref="L249:M249"/>
    <mergeCell ref="C276:D276"/>
    <mergeCell ref="E276:F276"/>
    <mergeCell ref="G276:H276"/>
    <mergeCell ref="I276:J276"/>
    <mergeCell ref="N227:N228"/>
    <mergeCell ref="S227:S228"/>
    <mergeCell ref="T227:T228"/>
    <mergeCell ref="A228:B228"/>
    <mergeCell ref="A232:T232"/>
    <mergeCell ref="A233:T233"/>
    <mergeCell ref="A234:T234"/>
    <mergeCell ref="A273:B273"/>
    <mergeCell ref="F273:F274"/>
    <mergeCell ref="J273:J274"/>
    <mergeCell ref="K273:K274"/>
    <mergeCell ref="L273:M274"/>
    <mergeCell ref="A274:B274"/>
    <mergeCell ref="A235:T235"/>
    <mergeCell ref="A237:B237"/>
    <mergeCell ref="C237:J237"/>
    <mergeCell ref="A240:O240"/>
    <mergeCell ref="A242:A243"/>
    <mergeCell ref="B242:B243"/>
    <mergeCell ref="C242:E242"/>
    <mergeCell ref="F242:F243"/>
    <mergeCell ref="G242:I242"/>
    <mergeCell ref="J242:J243"/>
    <mergeCell ref="K242:K243"/>
    <mergeCell ref="T150:T151"/>
    <mergeCell ref="O103:R103"/>
    <mergeCell ref="S103:S104"/>
    <mergeCell ref="T103:T104"/>
    <mergeCell ref="A134:B134"/>
    <mergeCell ref="F134:F135"/>
    <mergeCell ref="J134:J135"/>
    <mergeCell ref="N134:N135"/>
    <mergeCell ref="S134:S135"/>
    <mergeCell ref="T134:T135"/>
    <mergeCell ref="A135:B135"/>
    <mergeCell ref="S57:S58"/>
    <mergeCell ref="T57:T58"/>
    <mergeCell ref="A88:B88"/>
    <mergeCell ref="F88:F89"/>
    <mergeCell ref="J88:J89"/>
    <mergeCell ref="N88:N89"/>
    <mergeCell ref="S88:S89"/>
    <mergeCell ref="T88:T89"/>
    <mergeCell ref="A89:B89"/>
    <mergeCell ref="A55:O55"/>
    <mergeCell ref="A57:A58"/>
    <mergeCell ref="B57:B58"/>
    <mergeCell ref="C57:E57"/>
    <mergeCell ref="F57:F58"/>
    <mergeCell ref="G57:I57"/>
    <mergeCell ref="J57:J58"/>
    <mergeCell ref="K57:M57"/>
    <mergeCell ref="N57:N58"/>
    <mergeCell ref="O57:R57"/>
    <mergeCell ref="T11:T12"/>
    <mergeCell ref="A42:B42"/>
    <mergeCell ref="F42:F43"/>
    <mergeCell ref="J42:J43"/>
    <mergeCell ref="N42:N43"/>
    <mergeCell ref="S42:S43"/>
    <mergeCell ref="T42:T43"/>
    <mergeCell ref="A47:T47"/>
    <mergeCell ref="A52:B52"/>
    <mergeCell ref="C52:J52"/>
    <mergeCell ref="A49:T49"/>
    <mergeCell ref="A50:T50"/>
    <mergeCell ref="A43:B43"/>
    <mergeCell ref="A48:T48"/>
    <mergeCell ref="A11:A12"/>
    <mergeCell ref="B11:B12"/>
    <mergeCell ref="C11:E11"/>
    <mergeCell ref="F11:F12"/>
    <mergeCell ref="G11:I11"/>
    <mergeCell ref="J11:J12"/>
    <mergeCell ref="K11:M11"/>
    <mergeCell ref="N11:N12"/>
    <mergeCell ref="O11:R11"/>
    <mergeCell ref="S11:S12"/>
    <mergeCell ref="A95:T95"/>
    <mergeCell ref="A96:T96"/>
    <mergeCell ref="L269:M269"/>
    <mergeCell ref="L270:M270"/>
    <mergeCell ref="L271:M271"/>
    <mergeCell ref="L272:M272"/>
    <mergeCell ref="L251:M251"/>
    <mergeCell ref="L252:M252"/>
    <mergeCell ref="L253:M253"/>
    <mergeCell ref="L254:M254"/>
    <mergeCell ref="L255:M255"/>
    <mergeCell ref="A98:B98"/>
    <mergeCell ref="C98:J98"/>
    <mergeCell ref="L260:M260"/>
    <mergeCell ref="L261:M261"/>
    <mergeCell ref="L262:M262"/>
    <mergeCell ref="L263:M263"/>
    <mergeCell ref="L264:M264"/>
    <mergeCell ref="L265:M265"/>
    <mergeCell ref="L266:M266"/>
    <mergeCell ref="L267:M267"/>
    <mergeCell ref="L268:M268"/>
    <mergeCell ref="G196:I196"/>
    <mergeCell ref="J196:J197"/>
    <mergeCell ref="B277:B278"/>
    <mergeCell ref="C277:D277"/>
    <mergeCell ref="E277:F277"/>
    <mergeCell ref="L256:M256"/>
    <mergeCell ref="L257:M257"/>
    <mergeCell ref="L258:M258"/>
    <mergeCell ref="L259:M259"/>
    <mergeCell ref="L250:M250"/>
    <mergeCell ref="A93:T93"/>
    <mergeCell ref="A94:T94"/>
    <mergeCell ref="A101:O101"/>
    <mergeCell ref="A103:A104"/>
    <mergeCell ref="B103:B104"/>
    <mergeCell ref="C103:E103"/>
    <mergeCell ref="F103:F104"/>
    <mergeCell ref="G103:I103"/>
    <mergeCell ref="J103:J104"/>
    <mergeCell ref="K103:M103"/>
    <mergeCell ref="N103:N104"/>
    <mergeCell ref="A194:O194"/>
    <mergeCell ref="A196:A197"/>
    <mergeCell ref="B196:B197"/>
    <mergeCell ref="C196:E196"/>
    <mergeCell ref="F196:F197"/>
    <mergeCell ref="K196:M196"/>
    <mergeCell ref="N196:N197"/>
    <mergeCell ref="O196:R196"/>
    <mergeCell ref="S196:S197"/>
    <mergeCell ref="T196:T197"/>
    <mergeCell ref="A227:B227"/>
    <mergeCell ref="A142:T142"/>
    <mergeCell ref="A181:B181"/>
    <mergeCell ref="F181:F182"/>
    <mergeCell ref="J181:J182"/>
    <mergeCell ref="N181:N182"/>
    <mergeCell ref="S181:S182"/>
    <mergeCell ref="T181:T182"/>
    <mergeCell ref="A182:B182"/>
    <mergeCell ref="A186:T186"/>
    <mergeCell ref="A187:T187"/>
    <mergeCell ref="A188:T188"/>
    <mergeCell ref="A189:T189"/>
    <mergeCell ref="A191:B191"/>
    <mergeCell ref="C191:J191"/>
    <mergeCell ref="F227:F228"/>
    <mergeCell ref="J227:J228"/>
    <mergeCell ref="O150:R150"/>
    <mergeCell ref="S150:S151"/>
    <mergeCell ref="A1:T1"/>
    <mergeCell ref="A2:T2"/>
    <mergeCell ref="A3:T3"/>
    <mergeCell ref="A4:T4"/>
    <mergeCell ref="A5:Q5"/>
    <mergeCell ref="A6:B6"/>
    <mergeCell ref="C6:J6"/>
    <mergeCell ref="A9:O9"/>
    <mergeCell ref="A7:B7"/>
    <mergeCell ref="C7:J7"/>
  </mergeCells>
  <pageMargins left="0.7" right="0.7" top="0.75" bottom="0.75" header="0.3" footer="0.3"/>
  <pageSetup paperSize="9" scale="52" orientation="landscape" r:id="rId1"/>
  <rowBreaks count="5" manualBreakCount="5">
    <brk id="46" max="20" man="1"/>
    <brk id="92" max="20" man="1"/>
    <brk id="138" max="20" man="1"/>
    <brk id="185" max="20" man="1"/>
    <brk id="231" max="20" man="1"/>
  </rowBreaks>
  <colBreaks count="1" manualBreakCount="1">
    <brk id="21" max="26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U280"/>
  <sheetViews>
    <sheetView view="pageBreakPreview" zoomScale="60" zoomScaleNormal="75" workbookViewId="0">
      <selection activeCell="O6" sqref="O6"/>
    </sheetView>
  </sheetViews>
  <sheetFormatPr defaultRowHeight="18.75" customHeight="1" x14ac:dyDescent="0.2"/>
  <cols>
    <col min="1" max="1" width="6.140625" style="59" customWidth="1"/>
    <col min="2" max="2" width="28.28515625" customWidth="1"/>
    <col min="3" max="3" width="9.28515625" style="59" bestFit="1" customWidth="1"/>
    <col min="4" max="4" width="9.140625" style="59" customWidth="1"/>
    <col min="5" max="5" width="9.28515625" style="59" bestFit="1" customWidth="1"/>
    <col min="6" max="6" width="12.7109375" style="59" customWidth="1"/>
    <col min="7" max="7" width="10.5703125" style="59" customWidth="1"/>
    <col min="8" max="8" width="10" style="59" customWidth="1"/>
    <col min="9" max="9" width="9.140625" style="59" customWidth="1"/>
    <col min="10" max="10" width="12.7109375" style="59" customWidth="1"/>
    <col min="11" max="11" width="10.5703125" style="59" customWidth="1"/>
    <col min="12" max="12" width="8.7109375" style="59" customWidth="1"/>
    <col min="13" max="13" width="8.42578125" style="59" customWidth="1"/>
    <col min="14" max="14" width="13.140625" style="59" customWidth="1"/>
    <col min="15" max="16" width="9.28515625" style="59" customWidth="1"/>
    <col min="17" max="17" width="11.42578125" style="59" customWidth="1"/>
    <col min="18" max="18" width="0.140625" style="59" customWidth="1"/>
    <col min="19" max="19" width="10.28515625" style="59" customWidth="1"/>
    <col min="20" max="20" width="11" customWidth="1"/>
    <col min="21" max="21" width="7" customWidth="1"/>
    <col min="22" max="22" width="6.28515625" customWidth="1"/>
    <col min="23" max="23" width="6" customWidth="1"/>
    <col min="24" max="24" width="9.28515625" bestFit="1" customWidth="1"/>
  </cols>
  <sheetData>
    <row r="1" spans="1:20" ht="18.75" customHeight="1" x14ac:dyDescent="0.3">
      <c r="A1" s="234" t="s">
        <v>25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18.75" customHeight="1" x14ac:dyDescent="0.2">
      <c r="A2" s="235" t="s">
        <v>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</row>
    <row r="3" spans="1:20" ht="18.75" customHeight="1" x14ac:dyDescent="0.2">
      <c r="A3" s="235" t="s">
        <v>53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8.75" customHeight="1" x14ac:dyDescent="0.3">
      <c r="A4" s="234" t="s">
        <v>49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</row>
    <row r="5" spans="1:20" ht="18.75" customHeight="1" x14ac:dyDescent="0.25">
      <c r="A5" s="252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</row>
    <row r="6" spans="1:20" s="89" customFormat="1" ht="18.75" customHeight="1" thickBot="1" x14ac:dyDescent="0.35">
      <c r="A6" s="236" t="s">
        <v>69</v>
      </c>
      <c r="B6" s="236"/>
      <c r="C6" s="237" t="s">
        <v>94</v>
      </c>
      <c r="D6" s="238"/>
      <c r="E6" s="238"/>
      <c r="F6" s="238"/>
      <c r="G6" s="238"/>
      <c r="H6" s="238"/>
      <c r="I6" s="238"/>
      <c r="J6" s="239"/>
      <c r="K6" s="95"/>
      <c r="L6" s="95"/>
      <c r="M6" s="95"/>
      <c r="N6" s="95"/>
      <c r="O6" s="95"/>
    </row>
    <row r="7" spans="1:20" s="89" customFormat="1" ht="18.75" customHeight="1" thickBot="1" x14ac:dyDescent="0.35">
      <c r="A7" s="236" t="s">
        <v>75</v>
      </c>
      <c r="B7" s="284"/>
      <c r="C7" s="285" t="s">
        <v>90</v>
      </c>
      <c r="D7" s="286"/>
      <c r="E7" s="286"/>
      <c r="F7" s="286"/>
      <c r="G7" s="286"/>
      <c r="H7" s="286"/>
      <c r="I7" s="286"/>
      <c r="J7" s="287"/>
      <c r="K7" s="160"/>
      <c r="L7" s="160"/>
      <c r="M7" s="160"/>
      <c r="N7" s="160"/>
      <c r="O7" s="160"/>
      <c r="P7" s="91"/>
      <c r="Q7" s="92"/>
      <c r="R7" s="93"/>
      <c r="S7" s="93"/>
    </row>
    <row r="8" spans="1:20" s="89" customFormat="1" ht="18.75" customHeight="1" x14ac:dyDescent="0.3">
      <c r="A8" s="90" t="s">
        <v>9</v>
      </c>
      <c r="B8" s="96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4"/>
      <c r="Q8" s="92"/>
      <c r="R8" s="93"/>
      <c r="S8" s="93"/>
    </row>
    <row r="9" spans="1:20" ht="18.75" customHeight="1" x14ac:dyDescent="0.2">
      <c r="A9" s="192" t="s">
        <v>50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99"/>
      <c r="Q9" s="2"/>
      <c r="R9" s="2"/>
      <c r="S9" s="2"/>
    </row>
    <row r="10" spans="1:20" ht="18.75" customHeight="1" thickBot="1" x14ac:dyDescent="0.25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/>
      <c r="R10"/>
      <c r="S10"/>
    </row>
    <row r="11" spans="1:20" ht="33.75" customHeight="1" x14ac:dyDescent="0.2">
      <c r="A11" s="240"/>
      <c r="B11" s="242" t="s">
        <v>1</v>
      </c>
      <c r="C11" s="264" t="s">
        <v>31</v>
      </c>
      <c r="D11" s="255"/>
      <c r="E11" s="256"/>
      <c r="F11" s="247" t="s">
        <v>29</v>
      </c>
      <c r="G11" s="254" t="s">
        <v>32</v>
      </c>
      <c r="H11" s="255"/>
      <c r="I11" s="256"/>
      <c r="J11" s="247" t="s">
        <v>29</v>
      </c>
      <c r="K11" s="254" t="s">
        <v>33</v>
      </c>
      <c r="L11" s="255"/>
      <c r="M11" s="256"/>
      <c r="N11" s="247" t="s">
        <v>29</v>
      </c>
      <c r="O11" s="254" t="s">
        <v>34</v>
      </c>
      <c r="P11" s="255"/>
      <c r="Q11" s="255"/>
      <c r="R11" s="256"/>
      <c r="S11" s="247" t="s">
        <v>29</v>
      </c>
      <c r="T11" s="247" t="s">
        <v>10</v>
      </c>
    </row>
    <row r="12" spans="1:20" ht="18.75" customHeight="1" thickBot="1" x14ac:dyDescent="0.25">
      <c r="A12" s="241"/>
      <c r="B12" s="243"/>
      <c r="C12" s="34" t="s">
        <v>2</v>
      </c>
      <c r="D12" s="34" t="s">
        <v>3</v>
      </c>
      <c r="E12" s="35" t="s">
        <v>4</v>
      </c>
      <c r="F12" s="248"/>
      <c r="G12" s="34" t="s">
        <v>2</v>
      </c>
      <c r="H12" s="34" t="s">
        <v>3</v>
      </c>
      <c r="I12" s="35" t="s">
        <v>4</v>
      </c>
      <c r="J12" s="248"/>
      <c r="K12" s="34" t="s">
        <v>2</v>
      </c>
      <c r="L12" s="34" t="s">
        <v>3</v>
      </c>
      <c r="M12" s="35" t="s">
        <v>4</v>
      </c>
      <c r="N12" s="248"/>
      <c r="O12" s="119" t="s">
        <v>2</v>
      </c>
      <c r="P12" s="125" t="s">
        <v>3</v>
      </c>
      <c r="Q12" s="118" t="s">
        <v>4</v>
      </c>
      <c r="R12" s="36" t="s">
        <v>4</v>
      </c>
      <c r="S12" s="248"/>
      <c r="T12" s="248"/>
    </row>
    <row r="13" spans="1:20" ht="18.75" customHeight="1" x14ac:dyDescent="0.2">
      <c r="A13" s="21">
        <v>1</v>
      </c>
      <c r="B13" s="102" t="s">
        <v>1</v>
      </c>
      <c r="C13" s="22">
        <v>3</v>
      </c>
      <c r="D13" s="22"/>
      <c r="E13" s="23"/>
      <c r="F13" s="24">
        <f>AVERAGE(C13:E13)</f>
        <v>3</v>
      </c>
      <c r="G13" s="22"/>
      <c r="H13" s="22">
        <v>2</v>
      </c>
      <c r="I13" s="23"/>
      <c r="J13" s="24">
        <f>AVERAGE(G13:I13)</f>
        <v>2</v>
      </c>
      <c r="K13" s="22">
        <v>3</v>
      </c>
      <c r="L13" s="22"/>
      <c r="M13" s="23"/>
      <c r="N13" s="24">
        <f>AVERAGE(K13:M13)</f>
        <v>3</v>
      </c>
      <c r="O13" s="112">
        <v>3</v>
      </c>
      <c r="P13" s="98"/>
      <c r="Q13" s="108"/>
      <c r="R13" s="25"/>
      <c r="S13" s="24">
        <f>AVERAGE(O13:Q13)</f>
        <v>3</v>
      </c>
      <c r="T13" s="26" t="str">
        <f>IF(SUM(C13:E13,G13:I13,K13:M13,O13:Q13)&gt;0,"+","-")</f>
        <v>+</v>
      </c>
    </row>
    <row r="14" spans="1:20" ht="18.75" customHeight="1" x14ac:dyDescent="0.2">
      <c r="A14" s="21">
        <v>2</v>
      </c>
      <c r="B14" s="102" t="s">
        <v>1</v>
      </c>
      <c r="C14" s="22"/>
      <c r="D14" s="22"/>
      <c r="E14" s="23">
        <v>1</v>
      </c>
      <c r="F14" s="24">
        <f t="shared" ref="F14:F41" si="0">AVERAGE(C14:E14)</f>
        <v>1</v>
      </c>
      <c r="G14" s="22"/>
      <c r="H14" s="22">
        <v>2</v>
      </c>
      <c r="I14" s="23"/>
      <c r="J14" s="24">
        <f t="shared" ref="J14:J41" si="1">AVERAGE(G14:I14)</f>
        <v>2</v>
      </c>
      <c r="K14" s="22">
        <v>3</v>
      </c>
      <c r="L14" s="22"/>
      <c r="M14" s="23"/>
      <c r="N14" s="24">
        <f t="shared" ref="N14:N41" si="2">AVERAGE(K14:M14)</f>
        <v>3</v>
      </c>
      <c r="O14" s="112">
        <v>3</v>
      </c>
      <c r="P14" s="98"/>
      <c r="Q14" s="108"/>
      <c r="R14" s="25"/>
      <c r="S14" s="24">
        <f t="shared" ref="S14:S41" si="3">AVERAGE(O14:Q14)</f>
        <v>3</v>
      </c>
      <c r="T14" s="26" t="str">
        <f t="shared" ref="T14:T41" si="4">IF(SUM(C14:E14,G14:I14,K14:M14,O14:Q14)&gt;0,"+","-")</f>
        <v>+</v>
      </c>
    </row>
    <row r="15" spans="1:20" ht="18.75" customHeight="1" x14ac:dyDescent="0.2">
      <c r="A15" s="21">
        <v>3</v>
      </c>
      <c r="B15" s="102" t="s">
        <v>1</v>
      </c>
      <c r="C15" s="22"/>
      <c r="D15" s="22"/>
      <c r="E15" s="23">
        <v>1</v>
      </c>
      <c r="F15" s="24">
        <f t="shared" si="0"/>
        <v>1</v>
      </c>
      <c r="G15" s="22"/>
      <c r="H15" s="22">
        <v>2</v>
      </c>
      <c r="I15" s="23"/>
      <c r="J15" s="24">
        <f t="shared" si="1"/>
        <v>2</v>
      </c>
      <c r="K15" s="22">
        <v>3</v>
      </c>
      <c r="L15" s="22"/>
      <c r="M15" s="23"/>
      <c r="N15" s="24">
        <f t="shared" si="2"/>
        <v>3</v>
      </c>
      <c r="O15" s="112">
        <v>3</v>
      </c>
      <c r="P15" s="98"/>
      <c r="Q15" s="108"/>
      <c r="R15" s="25"/>
      <c r="S15" s="24">
        <f t="shared" si="3"/>
        <v>3</v>
      </c>
      <c r="T15" s="26" t="str">
        <f t="shared" si="4"/>
        <v>+</v>
      </c>
    </row>
    <row r="16" spans="1:20" ht="18.75" customHeight="1" x14ac:dyDescent="0.2">
      <c r="A16" s="21">
        <v>4</v>
      </c>
      <c r="B16" s="102" t="s">
        <v>1</v>
      </c>
      <c r="C16" s="22"/>
      <c r="D16" s="22">
        <v>2</v>
      </c>
      <c r="E16" s="23"/>
      <c r="F16" s="24">
        <f t="shared" si="0"/>
        <v>2</v>
      </c>
      <c r="G16" s="22"/>
      <c r="H16" s="22">
        <v>2</v>
      </c>
      <c r="I16" s="23"/>
      <c r="J16" s="24">
        <f t="shared" si="1"/>
        <v>2</v>
      </c>
      <c r="K16" s="22">
        <v>3</v>
      </c>
      <c r="L16" s="22"/>
      <c r="M16" s="23"/>
      <c r="N16" s="24">
        <f t="shared" si="2"/>
        <v>3</v>
      </c>
      <c r="O16" s="112">
        <v>3</v>
      </c>
      <c r="P16" s="98"/>
      <c r="Q16" s="108"/>
      <c r="R16" s="25"/>
      <c r="S16" s="24">
        <f t="shared" si="3"/>
        <v>3</v>
      </c>
      <c r="T16" s="26" t="str">
        <f t="shared" si="4"/>
        <v>+</v>
      </c>
    </row>
    <row r="17" spans="1:20" ht="18.75" customHeight="1" x14ac:dyDescent="0.2">
      <c r="A17" s="21">
        <v>5</v>
      </c>
      <c r="B17" s="102" t="s">
        <v>1</v>
      </c>
      <c r="C17" s="22"/>
      <c r="D17" s="22">
        <v>2</v>
      </c>
      <c r="E17" s="23"/>
      <c r="F17" s="24">
        <f t="shared" si="0"/>
        <v>2</v>
      </c>
      <c r="G17" s="22"/>
      <c r="H17" s="22">
        <v>2</v>
      </c>
      <c r="I17" s="23"/>
      <c r="J17" s="24">
        <f t="shared" si="1"/>
        <v>2</v>
      </c>
      <c r="K17" s="22">
        <v>3</v>
      </c>
      <c r="L17" s="22"/>
      <c r="M17" s="23"/>
      <c r="N17" s="24">
        <f t="shared" si="2"/>
        <v>3</v>
      </c>
      <c r="O17" s="112">
        <v>3</v>
      </c>
      <c r="P17" s="98"/>
      <c r="Q17" s="108"/>
      <c r="R17" s="25"/>
      <c r="S17" s="24">
        <f t="shared" si="3"/>
        <v>3</v>
      </c>
      <c r="T17" s="26" t="str">
        <f t="shared" si="4"/>
        <v>+</v>
      </c>
    </row>
    <row r="18" spans="1:20" ht="18.75" customHeight="1" x14ac:dyDescent="0.2">
      <c r="A18" s="21">
        <v>6</v>
      </c>
      <c r="B18" s="102" t="s">
        <v>1</v>
      </c>
      <c r="C18" s="22"/>
      <c r="D18" s="22">
        <v>2</v>
      </c>
      <c r="E18" s="23"/>
      <c r="F18" s="24">
        <f t="shared" si="0"/>
        <v>2</v>
      </c>
      <c r="G18" s="22"/>
      <c r="H18" s="22"/>
      <c r="I18" s="23">
        <v>1</v>
      </c>
      <c r="J18" s="24">
        <f t="shared" si="1"/>
        <v>1</v>
      </c>
      <c r="K18" s="22">
        <v>3</v>
      </c>
      <c r="L18" s="22"/>
      <c r="M18" s="23"/>
      <c r="N18" s="24">
        <f t="shared" si="2"/>
        <v>3</v>
      </c>
      <c r="O18" s="112">
        <v>3</v>
      </c>
      <c r="P18" s="98"/>
      <c r="Q18" s="108"/>
      <c r="R18" s="25"/>
      <c r="S18" s="24">
        <f t="shared" si="3"/>
        <v>3</v>
      </c>
      <c r="T18" s="26" t="str">
        <f t="shared" si="4"/>
        <v>+</v>
      </c>
    </row>
    <row r="19" spans="1:20" ht="18.75" customHeight="1" x14ac:dyDescent="0.2">
      <c r="A19" s="21">
        <v>7</v>
      </c>
      <c r="B19" s="102" t="s">
        <v>1</v>
      </c>
      <c r="C19" s="22"/>
      <c r="D19" s="22">
        <v>2</v>
      </c>
      <c r="E19" s="23"/>
      <c r="F19" s="24">
        <f t="shared" si="0"/>
        <v>2</v>
      </c>
      <c r="G19" s="22"/>
      <c r="H19" s="22"/>
      <c r="I19" s="23">
        <v>1</v>
      </c>
      <c r="J19" s="24">
        <f t="shared" si="1"/>
        <v>1</v>
      </c>
      <c r="K19" s="22"/>
      <c r="L19" s="22"/>
      <c r="M19" s="23">
        <v>1</v>
      </c>
      <c r="N19" s="24">
        <f t="shared" si="2"/>
        <v>1</v>
      </c>
      <c r="O19" s="112">
        <v>3</v>
      </c>
      <c r="P19" s="98"/>
      <c r="Q19" s="108"/>
      <c r="R19" s="25"/>
      <c r="S19" s="24">
        <f t="shared" si="3"/>
        <v>3</v>
      </c>
      <c r="T19" s="26" t="str">
        <f t="shared" si="4"/>
        <v>+</v>
      </c>
    </row>
    <row r="20" spans="1:20" ht="18.75" customHeight="1" x14ac:dyDescent="0.2">
      <c r="A20" s="21">
        <v>8</v>
      </c>
      <c r="B20" s="102" t="s">
        <v>1</v>
      </c>
      <c r="C20" s="22"/>
      <c r="D20" s="22"/>
      <c r="E20" s="23">
        <v>1</v>
      </c>
      <c r="F20" s="24">
        <f t="shared" si="0"/>
        <v>1</v>
      </c>
      <c r="G20" s="22"/>
      <c r="H20" s="22"/>
      <c r="I20" s="23">
        <v>1</v>
      </c>
      <c r="J20" s="24">
        <f t="shared" si="1"/>
        <v>1</v>
      </c>
      <c r="K20" s="22"/>
      <c r="L20" s="22"/>
      <c r="M20" s="23">
        <v>1</v>
      </c>
      <c r="N20" s="24">
        <f t="shared" si="2"/>
        <v>1</v>
      </c>
      <c r="O20" s="112"/>
      <c r="P20" s="98"/>
      <c r="Q20" s="108">
        <v>1</v>
      </c>
      <c r="R20" s="25"/>
      <c r="S20" s="24">
        <f t="shared" si="3"/>
        <v>1</v>
      </c>
      <c r="T20" s="26" t="str">
        <f t="shared" si="4"/>
        <v>+</v>
      </c>
    </row>
    <row r="21" spans="1:20" ht="18.75" customHeight="1" x14ac:dyDescent="0.2">
      <c r="A21" s="21">
        <v>9</v>
      </c>
      <c r="B21" s="102" t="s">
        <v>1</v>
      </c>
      <c r="C21" s="22"/>
      <c r="D21" s="22"/>
      <c r="E21" s="23">
        <v>1</v>
      </c>
      <c r="F21" s="24">
        <f t="shared" si="0"/>
        <v>1</v>
      </c>
      <c r="G21" s="22"/>
      <c r="H21" s="22"/>
      <c r="I21" s="23">
        <v>1</v>
      </c>
      <c r="J21" s="24">
        <f t="shared" si="1"/>
        <v>1</v>
      </c>
      <c r="K21" s="22"/>
      <c r="L21" s="22"/>
      <c r="M21" s="23">
        <v>1</v>
      </c>
      <c r="N21" s="24">
        <f t="shared" si="2"/>
        <v>1</v>
      </c>
      <c r="O21" s="112"/>
      <c r="P21" s="98"/>
      <c r="Q21" s="108">
        <v>1</v>
      </c>
      <c r="R21" s="25"/>
      <c r="S21" s="24">
        <f t="shared" si="3"/>
        <v>1</v>
      </c>
      <c r="T21" s="26" t="str">
        <f t="shared" si="4"/>
        <v>+</v>
      </c>
    </row>
    <row r="22" spans="1:20" ht="18.75" customHeight="1" x14ac:dyDescent="0.2">
      <c r="A22" s="21">
        <v>10</v>
      </c>
      <c r="B22" s="102" t="s">
        <v>1</v>
      </c>
      <c r="C22" s="22"/>
      <c r="D22" s="22"/>
      <c r="E22" s="23">
        <v>1</v>
      </c>
      <c r="F22" s="24">
        <f t="shared" si="0"/>
        <v>1</v>
      </c>
      <c r="G22" s="22"/>
      <c r="H22" s="22"/>
      <c r="I22" s="23">
        <v>1</v>
      </c>
      <c r="J22" s="24">
        <f t="shared" si="1"/>
        <v>1</v>
      </c>
      <c r="K22" s="22"/>
      <c r="L22" s="22"/>
      <c r="M22" s="23">
        <v>1</v>
      </c>
      <c r="N22" s="24">
        <f t="shared" si="2"/>
        <v>1</v>
      </c>
      <c r="O22" s="112"/>
      <c r="P22" s="98"/>
      <c r="Q22" s="108">
        <v>1</v>
      </c>
      <c r="R22" s="25"/>
      <c r="S22" s="24">
        <f t="shared" si="3"/>
        <v>1</v>
      </c>
      <c r="T22" s="26" t="str">
        <f t="shared" si="4"/>
        <v>+</v>
      </c>
    </row>
    <row r="23" spans="1:20" ht="18.75" customHeight="1" x14ac:dyDescent="0.2">
      <c r="A23" s="21">
        <v>11</v>
      </c>
      <c r="B23" s="102" t="s">
        <v>1</v>
      </c>
      <c r="C23" s="22"/>
      <c r="D23" s="22">
        <v>2</v>
      </c>
      <c r="E23" s="23"/>
      <c r="F23" s="24">
        <f t="shared" si="0"/>
        <v>2</v>
      </c>
      <c r="G23" s="22"/>
      <c r="H23" s="22">
        <v>2</v>
      </c>
      <c r="I23" s="23"/>
      <c r="J23" s="24">
        <f t="shared" si="1"/>
        <v>2</v>
      </c>
      <c r="K23" s="22"/>
      <c r="L23" s="22"/>
      <c r="M23" s="23">
        <v>1</v>
      </c>
      <c r="N23" s="24">
        <f t="shared" si="2"/>
        <v>1</v>
      </c>
      <c r="O23" s="112"/>
      <c r="P23" s="98">
        <v>2</v>
      </c>
      <c r="Q23" s="108"/>
      <c r="R23" s="25"/>
      <c r="S23" s="24">
        <f t="shared" si="3"/>
        <v>2</v>
      </c>
      <c r="T23" s="26" t="str">
        <f t="shared" si="4"/>
        <v>+</v>
      </c>
    </row>
    <row r="24" spans="1:20" ht="18.75" customHeight="1" x14ac:dyDescent="0.2">
      <c r="A24" s="21">
        <v>12</v>
      </c>
      <c r="B24" s="102" t="s">
        <v>1</v>
      </c>
      <c r="C24" s="22"/>
      <c r="D24" s="22">
        <v>2</v>
      </c>
      <c r="E24" s="23"/>
      <c r="F24" s="24">
        <f t="shared" si="0"/>
        <v>2</v>
      </c>
      <c r="G24" s="22"/>
      <c r="H24" s="22">
        <v>2</v>
      </c>
      <c r="I24" s="23"/>
      <c r="J24" s="24">
        <f t="shared" si="1"/>
        <v>2</v>
      </c>
      <c r="K24" s="22"/>
      <c r="L24" s="22"/>
      <c r="M24" s="23">
        <v>1</v>
      </c>
      <c r="N24" s="24">
        <f t="shared" si="2"/>
        <v>1</v>
      </c>
      <c r="O24" s="112"/>
      <c r="P24" s="98">
        <v>2</v>
      </c>
      <c r="Q24" s="108"/>
      <c r="R24" s="25"/>
      <c r="S24" s="24">
        <f t="shared" si="3"/>
        <v>2</v>
      </c>
      <c r="T24" s="26" t="str">
        <f t="shared" si="4"/>
        <v>+</v>
      </c>
    </row>
    <row r="25" spans="1:20" ht="18.75" customHeight="1" x14ac:dyDescent="0.2">
      <c r="A25" s="21">
        <v>13</v>
      </c>
      <c r="B25" s="102" t="s">
        <v>1</v>
      </c>
      <c r="C25" s="22"/>
      <c r="D25" s="22">
        <v>2</v>
      </c>
      <c r="E25" s="23"/>
      <c r="F25" s="24">
        <f t="shared" si="0"/>
        <v>2</v>
      </c>
      <c r="G25" s="22"/>
      <c r="H25" s="22">
        <v>2</v>
      </c>
      <c r="I25" s="23"/>
      <c r="J25" s="24">
        <f t="shared" si="1"/>
        <v>2</v>
      </c>
      <c r="K25" s="22"/>
      <c r="L25" s="22"/>
      <c r="M25" s="23">
        <v>1</v>
      </c>
      <c r="N25" s="24">
        <f t="shared" si="2"/>
        <v>1</v>
      </c>
      <c r="O25" s="112"/>
      <c r="P25" s="98">
        <v>2</v>
      </c>
      <c r="Q25" s="108"/>
      <c r="R25" s="25"/>
      <c r="S25" s="24">
        <f t="shared" si="3"/>
        <v>2</v>
      </c>
      <c r="T25" s="26" t="str">
        <f t="shared" si="4"/>
        <v>+</v>
      </c>
    </row>
    <row r="26" spans="1:20" ht="18.75" customHeight="1" x14ac:dyDescent="0.2">
      <c r="A26" s="21">
        <v>14</v>
      </c>
      <c r="B26" s="102" t="s">
        <v>1</v>
      </c>
      <c r="C26" s="22"/>
      <c r="D26" s="22">
        <v>2</v>
      </c>
      <c r="E26" s="23"/>
      <c r="F26" s="24">
        <f t="shared" si="0"/>
        <v>2</v>
      </c>
      <c r="G26" s="22"/>
      <c r="H26" s="22">
        <v>2</v>
      </c>
      <c r="I26" s="23"/>
      <c r="J26" s="24">
        <f t="shared" si="1"/>
        <v>2</v>
      </c>
      <c r="K26" s="22"/>
      <c r="L26" s="22">
        <v>2</v>
      </c>
      <c r="M26" s="23"/>
      <c r="N26" s="24">
        <f t="shared" si="2"/>
        <v>2</v>
      </c>
      <c r="O26" s="112"/>
      <c r="P26" s="98">
        <v>2</v>
      </c>
      <c r="Q26" s="108"/>
      <c r="R26" s="25"/>
      <c r="S26" s="24">
        <f t="shared" si="3"/>
        <v>2</v>
      </c>
      <c r="T26" s="26" t="str">
        <f t="shared" si="4"/>
        <v>+</v>
      </c>
    </row>
    <row r="27" spans="1:20" ht="18.75" customHeight="1" x14ac:dyDescent="0.2">
      <c r="A27" s="21">
        <v>15</v>
      </c>
      <c r="B27" s="102" t="s">
        <v>1</v>
      </c>
      <c r="C27" s="22"/>
      <c r="D27" s="22">
        <v>2</v>
      </c>
      <c r="E27" s="23"/>
      <c r="F27" s="24">
        <f t="shared" si="0"/>
        <v>2</v>
      </c>
      <c r="G27" s="22"/>
      <c r="H27" s="22">
        <v>2</v>
      </c>
      <c r="I27" s="23"/>
      <c r="J27" s="24">
        <f t="shared" si="1"/>
        <v>2</v>
      </c>
      <c r="K27" s="22"/>
      <c r="L27" s="22">
        <v>2</v>
      </c>
      <c r="M27" s="23"/>
      <c r="N27" s="24">
        <f t="shared" si="2"/>
        <v>2</v>
      </c>
      <c r="O27" s="112"/>
      <c r="P27" s="98">
        <v>2</v>
      </c>
      <c r="Q27" s="108"/>
      <c r="R27" s="25"/>
      <c r="S27" s="24">
        <f t="shared" si="3"/>
        <v>2</v>
      </c>
      <c r="T27" s="26" t="str">
        <f t="shared" si="4"/>
        <v>+</v>
      </c>
    </row>
    <row r="28" spans="1:20" ht="18.75" customHeight="1" x14ac:dyDescent="0.2">
      <c r="A28" s="21">
        <v>16</v>
      </c>
      <c r="B28" s="102" t="s">
        <v>1</v>
      </c>
      <c r="C28" s="22"/>
      <c r="D28" s="22">
        <v>2</v>
      </c>
      <c r="E28" s="23"/>
      <c r="F28" s="24">
        <f t="shared" si="0"/>
        <v>2</v>
      </c>
      <c r="G28" s="22"/>
      <c r="H28" s="22">
        <v>2</v>
      </c>
      <c r="I28" s="23"/>
      <c r="J28" s="24">
        <f t="shared" si="1"/>
        <v>2</v>
      </c>
      <c r="K28" s="22"/>
      <c r="L28" s="22">
        <v>2</v>
      </c>
      <c r="M28" s="23"/>
      <c r="N28" s="24">
        <f t="shared" si="2"/>
        <v>2</v>
      </c>
      <c r="O28" s="112"/>
      <c r="P28" s="98">
        <v>2</v>
      </c>
      <c r="Q28" s="108"/>
      <c r="R28" s="25"/>
      <c r="S28" s="24">
        <f t="shared" si="3"/>
        <v>2</v>
      </c>
      <c r="T28" s="26" t="str">
        <f t="shared" si="4"/>
        <v>+</v>
      </c>
    </row>
    <row r="29" spans="1:20" ht="18.75" customHeight="1" x14ac:dyDescent="0.2">
      <c r="A29" s="21">
        <v>17</v>
      </c>
      <c r="B29" s="102" t="s">
        <v>1</v>
      </c>
      <c r="C29" s="22"/>
      <c r="D29" s="22">
        <v>2</v>
      </c>
      <c r="E29" s="23"/>
      <c r="F29" s="24">
        <f t="shared" si="0"/>
        <v>2</v>
      </c>
      <c r="G29" s="22"/>
      <c r="H29" s="22">
        <v>2</v>
      </c>
      <c r="I29" s="23"/>
      <c r="J29" s="24">
        <f t="shared" si="1"/>
        <v>2</v>
      </c>
      <c r="K29" s="22"/>
      <c r="L29" s="22">
        <v>2</v>
      </c>
      <c r="M29" s="23"/>
      <c r="N29" s="24">
        <f t="shared" si="2"/>
        <v>2</v>
      </c>
      <c r="O29" s="112"/>
      <c r="P29" s="98">
        <v>2</v>
      </c>
      <c r="Q29" s="108"/>
      <c r="R29" s="25"/>
      <c r="S29" s="24">
        <f t="shared" si="3"/>
        <v>2</v>
      </c>
      <c r="T29" s="26" t="str">
        <f t="shared" si="4"/>
        <v>+</v>
      </c>
    </row>
    <row r="30" spans="1:20" ht="18.75" customHeight="1" x14ac:dyDescent="0.2">
      <c r="A30" s="21">
        <v>18</v>
      </c>
      <c r="B30" s="102" t="s">
        <v>1</v>
      </c>
      <c r="C30" s="22"/>
      <c r="D30" s="22">
        <v>2</v>
      </c>
      <c r="E30" s="23"/>
      <c r="F30" s="24">
        <f t="shared" si="0"/>
        <v>2</v>
      </c>
      <c r="G30" s="22"/>
      <c r="H30" s="22">
        <v>2</v>
      </c>
      <c r="I30" s="23"/>
      <c r="J30" s="24">
        <f t="shared" si="1"/>
        <v>2</v>
      </c>
      <c r="K30" s="22"/>
      <c r="L30" s="22">
        <v>2</v>
      </c>
      <c r="M30" s="23"/>
      <c r="N30" s="24">
        <f t="shared" si="2"/>
        <v>2</v>
      </c>
      <c r="O30" s="112"/>
      <c r="P30" s="98">
        <v>2</v>
      </c>
      <c r="Q30" s="108"/>
      <c r="R30" s="25"/>
      <c r="S30" s="24">
        <f t="shared" si="3"/>
        <v>2</v>
      </c>
      <c r="T30" s="26" t="str">
        <f t="shared" si="4"/>
        <v>+</v>
      </c>
    </row>
    <row r="31" spans="1:20" ht="18.75" customHeight="1" x14ac:dyDescent="0.2">
      <c r="A31" s="21">
        <v>19</v>
      </c>
      <c r="B31" s="102" t="s">
        <v>1</v>
      </c>
      <c r="C31" s="22"/>
      <c r="D31" s="22">
        <v>2</v>
      </c>
      <c r="E31" s="23"/>
      <c r="F31" s="24">
        <f t="shared" si="0"/>
        <v>2</v>
      </c>
      <c r="G31" s="22"/>
      <c r="H31" s="22">
        <v>2</v>
      </c>
      <c r="I31" s="23"/>
      <c r="J31" s="24">
        <f t="shared" si="1"/>
        <v>2</v>
      </c>
      <c r="K31" s="22"/>
      <c r="L31" s="22">
        <v>2</v>
      </c>
      <c r="M31" s="23"/>
      <c r="N31" s="24">
        <f t="shared" si="2"/>
        <v>2</v>
      </c>
      <c r="O31" s="112"/>
      <c r="P31" s="98">
        <v>2</v>
      </c>
      <c r="Q31" s="108"/>
      <c r="R31" s="25"/>
      <c r="S31" s="24">
        <f t="shared" si="3"/>
        <v>2</v>
      </c>
      <c r="T31" s="26" t="str">
        <f t="shared" si="4"/>
        <v>+</v>
      </c>
    </row>
    <row r="32" spans="1:20" ht="18.75" customHeight="1" x14ac:dyDescent="0.2">
      <c r="A32" s="21">
        <v>20</v>
      </c>
      <c r="B32" s="102" t="s">
        <v>1</v>
      </c>
      <c r="C32" s="22"/>
      <c r="D32" s="22">
        <v>2</v>
      </c>
      <c r="E32" s="23"/>
      <c r="F32" s="24">
        <f t="shared" si="0"/>
        <v>2</v>
      </c>
      <c r="G32" s="22"/>
      <c r="H32" s="22">
        <v>2</v>
      </c>
      <c r="I32" s="23"/>
      <c r="J32" s="24">
        <f t="shared" si="1"/>
        <v>2</v>
      </c>
      <c r="K32" s="22"/>
      <c r="L32" s="22">
        <v>2</v>
      </c>
      <c r="M32" s="23"/>
      <c r="N32" s="24">
        <f t="shared" si="2"/>
        <v>2</v>
      </c>
      <c r="O32" s="112"/>
      <c r="P32" s="98">
        <v>2</v>
      </c>
      <c r="Q32" s="108"/>
      <c r="R32" s="25"/>
      <c r="S32" s="24">
        <f t="shared" si="3"/>
        <v>2</v>
      </c>
      <c r="T32" s="26" t="str">
        <f t="shared" si="4"/>
        <v>+</v>
      </c>
    </row>
    <row r="33" spans="1:20" ht="18.75" customHeight="1" x14ac:dyDescent="0.2">
      <c r="A33" s="21">
        <v>21</v>
      </c>
      <c r="B33" s="102" t="s">
        <v>1</v>
      </c>
      <c r="C33" s="22"/>
      <c r="D33" s="22"/>
      <c r="E33" s="23">
        <v>1</v>
      </c>
      <c r="F33" s="24">
        <f>AVERAGE(C33:E33)</f>
        <v>1</v>
      </c>
      <c r="G33" s="22"/>
      <c r="H33" s="22"/>
      <c r="I33" s="23">
        <v>1</v>
      </c>
      <c r="J33" s="24">
        <f>AVERAGE(G33:I33)</f>
        <v>1</v>
      </c>
      <c r="K33" s="22"/>
      <c r="L33" s="22"/>
      <c r="M33" s="23">
        <v>1</v>
      </c>
      <c r="N33" s="24">
        <f>AVERAGE(K33:M33)</f>
        <v>1</v>
      </c>
      <c r="O33" s="112"/>
      <c r="P33" s="98"/>
      <c r="Q33" s="108">
        <v>1</v>
      </c>
      <c r="R33" s="25"/>
      <c r="S33" s="24">
        <f t="shared" si="3"/>
        <v>1</v>
      </c>
      <c r="T33" s="26" t="str">
        <f t="shared" si="4"/>
        <v>+</v>
      </c>
    </row>
    <row r="34" spans="1:20" ht="18.75" customHeight="1" x14ac:dyDescent="0.2">
      <c r="A34" s="21">
        <v>22</v>
      </c>
      <c r="B34" s="102" t="s">
        <v>1</v>
      </c>
      <c r="C34" s="22"/>
      <c r="D34" s="22"/>
      <c r="E34" s="23">
        <v>1</v>
      </c>
      <c r="F34" s="24">
        <f t="shared" si="0"/>
        <v>1</v>
      </c>
      <c r="G34" s="22"/>
      <c r="H34" s="22"/>
      <c r="I34" s="23">
        <v>1</v>
      </c>
      <c r="J34" s="24">
        <f t="shared" si="1"/>
        <v>1</v>
      </c>
      <c r="K34" s="22"/>
      <c r="L34" s="22"/>
      <c r="M34" s="23">
        <v>1</v>
      </c>
      <c r="N34" s="24">
        <f t="shared" si="2"/>
        <v>1</v>
      </c>
      <c r="O34" s="112"/>
      <c r="P34" s="98"/>
      <c r="Q34" s="108">
        <v>1</v>
      </c>
      <c r="R34" s="25"/>
      <c r="S34" s="24">
        <f t="shared" si="3"/>
        <v>1</v>
      </c>
      <c r="T34" s="26" t="str">
        <f t="shared" si="4"/>
        <v>+</v>
      </c>
    </row>
    <row r="35" spans="1:20" ht="18.75" customHeight="1" x14ac:dyDescent="0.2">
      <c r="A35" s="21">
        <v>23</v>
      </c>
      <c r="B35" s="102" t="s">
        <v>1</v>
      </c>
      <c r="C35" s="22"/>
      <c r="D35" s="22"/>
      <c r="E35" s="23">
        <v>1</v>
      </c>
      <c r="F35" s="24">
        <f t="shared" si="0"/>
        <v>1</v>
      </c>
      <c r="G35" s="22"/>
      <c r="H35" s="22"/>
      <c r="I35" s="23">
        <v>1</v>
      </c>
      <c r="J35" s="24">
        <f t="shared" si="1"/>
        <v>1</v>
      </c>
      <c r="K35" s="22"/>
      <c r="L35" s="22"/>
      <c r="M35" s="23">
        <v>1</v>
      </c>
      <c r="N35" s="24">
        <f t="shared" si="2"/>
        <v>1</v>
      </c>
      <c r="O35" s="112"/>
      <c r="P35" s="98"/>
      <c r="Q35" s="108">
        <v>1</v>
      </c>
      <c r="R35" s="25"/>
      <c r="S35" s="24">
        <f t="shared" si="3"/>
        <v>1</v>
      </c>
      <c r="T35" s="26" t="str">
        <f t="shared" si="4"/>
        <v>+</v>
      </c>
    </row>
    <row r="36" spans="1:20" ht="18.75" customHeight="1" x14ac:dyDescent="0.2">
      <c r="A36" s="21">
        <v>24</v>
      </c>
      <c r="B36" s="102" t="s">
        <v>1</v>
      </c>
      <c r="C36" s="22"/>
      <c r="D36" s="22"/>
      <c r="E36" s="23">
        <v>1</v>
      </c>
      <c r="F36" s="24">
        <f t="shared" si="0"/>
        <v>1</v>
      </c>
      <c r="G36" s="22"/>
      <c r="H36" s="22"/>
      <c r="I36" s="23">
        <v>1</v>
      </c>
      <c r="J36" s="24">
        <f t="shared" si="1"/>
        <v>1</v>
      </c>
      <c r="K36" s="22"/>
      <c r="L36" s="22"/>
      <c r="M36" s="23">
        <v>1</v>
      </c>
      <c r="N36" s="24">
        <f t="shared" si="2"/>
        <v>1</v>
      </c>
      <c r="O36" s="112"/>
      <c r="P36" s="98"/>
      <c r="Q36" s="108">
        <v>1</v>
      </c>
      <c r="R36" s="25"/>
      <c r="S36" s="24">
        <f t="shared" si="3"/>
        <v>1</v>
      </c>
      <c r="T36" s="26" t="str">
        <f t="shared" si="4"/>
        <v>+</v>
      </c>
    </row>
    <row r="37" spans="1:20" ht="18.75" customHeight="1" x14ac:dyDescent="0.2">
      <c r="A37" s="21">
        <v>25</v>
      </c>
      <c r="B37" s="102" t="s">
        <v>1</v>
      </c>
      <c r="C37" s="22"/>
      <c r="D37" s="22"/>
      <c r="E37" s="23">
        <v>1</v>
      </c>
      <c r="F37" s="24">
        <f t="shared" si="0"/>
        <v>1</v>
      </c>
      <c r="G37" s="22"/>
      <c r="H37" s="22"/>
      <c r="I37" s="23">
        <v>1</v>
      </c>
      <c r="J37" s="24">
        <f t="shared" si="1"/>
        <v>1</v>
      </c>
      <c r="K37" s="22"/>
      <c r="L37" s="22"/>
      <c r="M37" s="23">
        <v>1</v>
      </c>
      <c r="N37" s="24">
        <f t="shared" si="2"/>
        <v>1</v>
      </c>
      <c r="O37" s="112"/>
      <c r="P37" s="98"/>
      <c r="Q37" s="108">
        <v>1</v>
      </c>
      <c r="R37" s="25"/>
      <c r="S37" s="24">
        <f t="shared" si="3"/>
        <v>1</v>
      </c>
      <c r="T37" s="26" t="str">
        <f t="shared" si="4"/>
        <v>+</v>
      </c>
    </row>
    <row r="38" spans="1:20" ht="18.75" customHeight="1" x14ac:dyDescent="0.2">
      <c r="A38" s="21">
        <v>26</v>
      </c>
      <c r="B38" s="102" t="s">
        <v>1</v>
      </c>
      <c r="C38" s="22"/>
      <c r="D38" s="22"/>
      <c r="E38" s="23">
        <v>1</v>
      </c>
      <c r="F38" s="24">
        <f t="shared" si="0"/>
        <v>1</v>
      </c>
      <c r="G38" s="22"/>
      <c r="H38" s="22"/>
      <c r="I38" s="23">
        <v>1</v>
      </c>
      <c r="J38" s="24">
        <f t="shared" si="1"/>
        <v>1</v>
      </c>
      <c r="K38" s="22"/>
      <c r="L38" s="22"/>
      <c r="M38" s="23">
        <v>1</v>
      </c>
      <c r="N38" s="24">
        <f t="shared" si="2"/>
        <v>1</v>
      </c>
      <c r="O38" s="112"/>
      <c r="P38" s="104"/>
      <c r="Q38" s="108">
        <v>1</v>
      </c>
      <c r="R38" s="25"/>
      <c r="S38" s="24">
        <f t="shared" si="3"/>
        <v>1</v>
      </c>
      <c r="T38" s="26" t="str">
        <f t="shared" si="4"/>
        <v>+</v>
      </c>
    </row>
    <row r="39" spans="1:20" ht="18.75" customHeight="1" x14ac:dyDescent="0.2">
      <c r="A39" s="21">
        <v>27</v>
      </c>
      <c r="B39" s="102"/>
      <c r="C39" s="22"/>
      <c r="D39" s="22"/>
      <c r="E39" s="23">
        <v>0</v>
      </c>
      <c r="F39" s="24">
        <f t="shared" si="0"/>
        <v>0</v>
      </c>
      <c r="G39" s="22"/>
      <c r="H39" s="22"/>
      <c r="I39" s="23">
        <v>0</v>
      </c>
      <c r="J39" s="24">
        <f t="shared" si="1"/>
        <v>0</v>
      </c>
      <c r="K39" s="22"/>
      <c r="L39" s="22"/>
      <c r="M39" s="23">
        <v>0</v>
      </c>
      <c r="N39" s="24">
        <f t="shared" si="2"/>
        <v>0</v>
      </c>
      <c r="O39" s="112"/>
      <c r="P39" s="104"/>
      <c r="Q39" s="108">
        <v>0</v>
      </c>
      <c r="R39" s="25"/>
      <c r="S39" s="24">
        <f t="shared" si="3"/>
        <v>0</v>
      </c>
      <c r="T39" s="26" t="str">
        <f t="shared" si="4"/>
        <v>-</v>
      </c>
    </row>
    <row r="40" spans="1:20" ht="18.75" customHeight="1" x14ac:dyDescent="0.2">
      <c r="A40" s="21">
        <v>28</v>
      </c>
      <c r="B40" s="27"/>
      <c r="C40" s="22"/>
      <c r="D40" s="22"/>
      <c r="E40" s="23">
        <v>0</v>
      </c>
      <c r="F40" s="24">
        <f t="shared" si="0"/>
        <v>0</v>
      </c>
      <c r="G40" s="22"/>
      <c r="H40" s="22"/>
      <c r="I40" s="23">
        <v>0</v>
      </c>
      <c r="J40" s="24">
        <f t="shared" si="1"/>
        <v>0</v>
      </c>
      <c r="K40" s="22"/>
      <c r="L40" s="22"/>
      <c r="M40" s="23">
        <v>0</v>
      </c>
      <c r="N40" s="24">
        <f t="shared" si="2"/>
        <v>0</v>
      </c>
      <c r="O40" s="112"/>
      <c r="P40" s="104"/>
      <c r="Q40" s="108">
        <v>0</v>
      </c>
      <c r="R40" s="25"/>
      <c r="S40" s="24">
        <f t="shared" si="3"/>
        <v>0</v>
      </c>
      <c r="T40" s="26" t="str">
        <f t="shared" si="4"/>
        <v>-</v>
      </c>
    </row>
    <row r="41" spans="1:20" ht="18.75" customHeight="1" thickBot="1" x14ac:dyDescent="0.25">
      <c r="A41" s="21">
        <v>29</v>
      </c>
      <c r="B41" s="29"/>
      <c r="C41" s="22"/>
      <c r="D41" s="22"/>
      <c r="E41" s="23">
        <v>0</v>
      </c>
      <c r="F41" s="24">
        <f t="shared" si="0"/>
        <v>0</v>
      </c>
      <c r="G41" s="22"/>
      <c r="H41" s="22"/>
      <c r="I41" s="23">
        <v>0</v>
      </c>
      <c r="J41" s="24">
        <f t="shared" si="1"/>
        <v>0</v>
      </c>
      <c r="K41" s="22"/>
      <c r="L41" s="22"/>
      <c r="M41" s="23">
        <v>0</v>
      </c>
      <c r="N41" s="24">
        <f t="shared" si="2"/>
        <v>0</v>
      </c>
      <c r="O41" s="113"/>
      <c r="P41" s="114"/>
      <c r="Q41" s="108">
        <v>0</v>
      </c>
      <c r="R41" s="25"/>
      <c r="S41" s="24">
        <f t="shared" si="3"/>
        <v>0</v>
      </c>
      <c r="T41" s="26" t="str">
        <f t="shared" si="4"/>
        <v>-</v>
      </c>
    </row>
    <row r="42" spans="1:20" ht="18.75" customHeight="1" x14ac:dyDescent="0.2">
      <c r="A42" s="217" t="s">
        <v>23</v>
      </c>
      <c r="B42" s="218"/>
      <c r="C42" s="9">
        <f>COUNTIF(C13:C41,3)/T42</f>
        <v>3.8461538461538464E-2</v>
      </c>
      <c r="D42" s="9">
        <f>COUNTIF(D13:D41,2)/T42</f>
        <v>0.53846153846153844</v>
      </c>
      <c r="E42" s="13">
        <f>COUNTIF(E13:E41,1)/T42</f>
        <v>0.42307692307692307</v>
      </c>
      <c r="F42" s="219">
        <f>SUMIF(F13:F41,"&gt;0")/T42</f>
        <v>1.6153846153846154</v>
      </c>
      <c r="G42" s="9">
        <f>COUNTIF(G13:G41,3)/T42</f>
        <v>0</v>
      </c>
      <c r="H42" s="9">
        <f>COUNTIF(H13:H41,2)/T42</f>
        <v>0.57692307692307687</v>
      </c>
      <c r="I42" s="13">
        <f>COUNTIF(I13:I41,1)/T42</f>
        <v>0.42307692307692307</v>
      </c>
      <c r="J42" s="219">
        <f>SUMIF(J13:J41,"&gt;0")/T42</f>
        <v>1.5769230769230769</v>
      </c>
      <c r="K42" s="9">
        <f>COUNTIF(K13:K41,3)/T42</f>
        <v>0.23076923076923078</v>
      </c>
      <c r="L42" s="9">
        <f>COUNTIF(L13:L41,2)/T42</f>
        <v>0.26923076923076922</v>
      </c>
      <c r="M42" s="13">
        <f>COUNTIF(M13:M41,1)/T42</f>
        <v>0.5</v>
      </c>
      <c r="N42" s="219">
        <f>SUMIF(N13:N41,"&gt;0")/T42</f>
        <v>1.7307692307692308</v>
      </c>
      <c r="O42" s="9">
        <f>COUNTIF(O13:O41,3)/T42</f>
        <v>0.26923076923076922</v>
      </c>
      <c r="P42" s="9">
        <f>COUNTIF(P13:P41,2)/T42</f>
        <v>0.38461538461538464</v>
      </c>
      <c r="Q42" s="9">
        <f>COUNTIF(Q13:Q41,1)/T42</f>
        <v>0.34615384615384615</v>
      </c>
      <c r="R42" s="9">
        <f>COUNTIF(R13:R41,3)/T42</f>
        <v>0</v>
      </c>
      <c r="S42" s="250">
        <f>SUMIF(S13:S41,"&gt;0")/T42</f>
        <v>1.9230769230769231</v>
      </c>
      <c r="T42" s="221">
        <f>COUNTIF(T13:T41,"+")</f>
        <v>26</v>
      </c>
    </row>
    <row r="43" spans="1:20" ht="18.75" customHeight="1" thickBot="1" x14ac:dyDescent="0.25">
      <c r="A43" s="227" t="s">
        <v>22</v>
      </c>
      <c r="B43" s="228"/>
      <c r="C43" s="15">
        <f>COUNTIF(C13:C41,"3")</f>
        <v>1</v>
      </c>
      <c r="D43" s="15">
        <f>COUNTIF(D13:D41,"2")</f>
        <v>14</v>
      </c>
      <c r="E43" s="16">
        <f>COUNTIF(E13:E41,"1")</f>
        <v>11</v>
      </c>
      <c r="F43" s="220"/>
      <c r="G43" s="15">
        <f>COUNTIF(G13:G41,"3")</f>
        <v>0</v>
      </c>
      <c r="H43" s="15">
        <f>COUNTIF(H13:H41,"2")</f>
        <v>15</v>
      </c>
      <c r="I43" s="16">
        <f>COUNTIF(I13:I41,"1")</f>
        <v>11</v>
      </c>
      <c r="J43" s="220"/>
      <c r="K43" s="15">
        <f>COUNTIF(K13:K41,"3")</f>
        <v>6</v>
      </c>
      <c r="L43" s="15">
        <f>COUNTIF(L13:L41,"2")</f>
        <v>7</v>
      </c>
      <c r="M43" s="16">
        <f>COUNTIF(M13:M41,"1")</f>
        <v>13</v>
      </c>
      <c r="N43" s="220"/>
      <c r="O43" s="15">
        <f>COUNTIF(O13:O41,"3")</f>
        <v>7</v>
      </c>
      <c r="P43" s="15">
        <f>COUNTIF(P13:P41,"2")</f>
        <v>10</v>
      </c>
      <c r="Q43" s="15">
        <f>COUNTIF(Q13:Q41,"1")</f>
        <v>9</v>
      </c>
      <c r="R43" s="15">
        <f>COUNTIF(R13:R41,"3")</f>
        <v>0</v>
      </c>
      <c r="S43" s="251"/>
      <c r="T43" s="222"/>
    </row>
    <row r="44" spans="1:20" ht="18.75" customHeight="1" x14ac:dyDescent="0.2">
      <c r="A44" s="19"/>
      <c r="B44" s="19"/>
      <c r="C44" s="20"/>
      <c r="D44" s="20"/>
      <c r="E44" s="20"/>
      <c r="F44" s="12"/>
      <c r="G44" s="20"/>
      <c r="H44" s="20"/>
      <c r="I44" s="20"/>
      <c r="J44" s="12"/>
      <c r="K44" s="20"/>
      <c r="L44" s="20"/>
      <c r="M44" s="20"/>
      <c r="N44" s="12"/>
      <c r="O44" s="20"/>
      <c r="P44" s="20"/>
      <c r="Q44"/>
      <c r="R44"/>
      <c r="S44"/>
    </row>
    <row r="45" spans="1:20" ht="18.75" customHeight="1" x14ac:dyDescent="0.2">
      <c r="A45" s="19"/>
      <c r="B45" s="19"/>
      <c r="C45" s="20"/>
      <c r="D45" s="20"/>
      <c r="E45" s="20"/>
      <c r="F45" s="12"/>
      <c r="G45" s="20"/>
      <c r="H45" s="20"/>
      <c r="I45" s="20"/>
      <c r="J45" s="12"/>
      <c r="K45" s="20"/>
      <c r="L45" s="20"/>
      <c r="M45" s="20"/>
      <c r="N45" s="12"/>
      <c r="O45" s="20"/>
      <c r="P45" s="20"/>
      <c r="Q45"/>
      <c r="R45"/>
      <c r="S45"/>
    </row>
    <row r="46" spans="1:20" ht="18.75" customHeight="1" x14ac:dyDescent="0.2">
      <c r="A46" s="19"/>
      <c r="B46" s="19"/>
      <c r="C46" s="20"/>
      <c r="D46" s="20"/>
      <c r="E46" s="20"/>
      <c r="F46" s="12"/>
      <c r="G46" s="20"/>
      <c r="H46" s="20"/>
      <c r="I46" s="20"/>
      <c r="J46" s="12"/>
      <c r="K46" s="20"/>
      <c r="L46" s="20"/>
      <c r="M46" s="20"/>
      <c r="N46" s="12"/>
      <c r="O46" s="20"/>
      <c r="P46" s="20"/>
      <c r="Q46"/>
      <c r="R46"/>
      <c r="S46"/>
    </row>
    <row r="47" spans="1:20" ht="18.75" customHeight="1" x14ac:dyDescent="0.3">
      <c r="A47" s="234" t="s">
        <v>26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</row>
    <row r="48" spans="1:20" ht="18.75" customHeight="1" x14ac:dyDescent="0.2">
      <c r="A48" s="235" t="s">
        <v>0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</row>
    <row r="49" spans="1:20" ht="18.75" customHeight="1" x14ac:dyDescent="0.2">
      <c r="A49" s="235" t="s">
        <v>53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</row>
    <row r="50" spans="1:20" ht="18.75" customHeight="1" x14ac:dyDescent="0.3">
      <c r="A50" s="234" t="s">
        <v>49</v>
      </c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</row>
    <row r="51" spans="1:20" ht="18.75" customHeight="1" x14ac:dyDescent="0.2">
      <c r="A51" s="19"/>
      <c r="B51" s="19"/>
      <c r="C51" s="20"/>
      <c r="D51" s="20"/>
      <c r="E51" s="20"/>
      <c r="F51" s="12"/>
      <c r="G51" s="20"/>
      <c r="H51" s="20"/>
      <c r="I51" s="20"/>
      <c r="J51" s="12"/>
      <c r="K51" s="20"/>
      <c r="L51" s="20"/>
      <c r="M51" s="20"/>
      <c r="N51" s="12"/>
      <c r="O51" s="20"/>
      <c r="P51" s="20"/>
      <c r="Q51"/>
      <c r="R51"/>
      <c r="S51"/>
    </row>
    <row r="52" spans="1:20" s="89" customFormat="1" ht="18.75" customHeight="1" thickBot="1" x14ac:dyDescent="0.35">
      <c r="A52" s="236" t="s">
        <v>69</v>
      </c>
      <c r="B52" s="236"/>
      <c r="C52" s="237" t="s">
        <v>94</v>
      </c>
      <c r="D52" s="238"/>
      <c r="E52" s="238"/>
      <c r="F52" s="238"/>
      <c r="G52" s="238"/>
      <c r="H52" s="238"/>
      <c r="I52" s="238"/>
      <c r="J52" s="239"/>
      <c r="K52" s="95"/>
      <c r="L52" s="95"/>
      <c r="M52" s="95"/>
      <c r="N52" s="95"/>
      <c r="O52" s="95"/>
    </row>
    <row r="53" spans="1:20" s="89" customFormat="1" ht="18.75" customHeight="1" thickBot="1" x14ac:dyDescent="0.35">
      <c r="A53" s="236" t="s">
        <v>75</v>
      </c>
      <c r="B53" s="284"/>
      <c r="C53" s="285" t="s">
        <v>90</v>
      </c>
      <c r="D53" s="286"/>
      <c r="E53" s="286"/>
      <c r="F53" s="286"/>
      <c r="G53" s="286"/>
      <c r="H53" s="286"/>
      <c r="I53" s="286"/>
      <c r="J53" s="287"/>
      <c r="K53" s="160"/>
      <c r="L53" s="160"/>
      <c r="M53" s="160"/>
      <c r="N53" s="160"/>
      <c r="O53" s="160"/>
      <c r="P53" s="91"/>
      <c r="Q53" s="92"/>
      <c r="R53" s="93"/>
      <c r="S53" s="93"/>
    </row>
    <row r="54" spans="1:20" s="89" customFormat="1" ht="18.75" customHeight="1" x14ac:dyDescent="0.3">
      <c r="A54" s="90" t="s">
        <v>9</v>
      </c>
      <c r="B54" s="96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2"/>
      <c r="R54" s="93"/>
      <c r="S54" s="93"/>
    </row>
    <row r="55" spans="1:20" ht="18.75" customHeight="1" x14ac:dyDescent="0.2">
      <c r="A55" s="192" t="s">
        <v>50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99"/>
      <c r="Q55" s="2"/>
      <c r="R55" s="2"/>
      <c r="S55" s="2"/>
    </row>
    <row r="56" spans="1:20" ht="18.75" customHeight="1" thickBot="1" x14ac:dyDescent="0.25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/>
      <c r="R56"/>
      <c r="S56"/>
    </row>
    <row r="57" spans="1:20" ht="33.75" customHeight="1" x14ac:dyDescent="0.2">
      <c r="A57" s="240"/>
      <c r="B57" s="242" t="s">
        <v>1</v>
      </c>
      <c r="C57" s="264" t="s">
        <v>35</v>
      </c>
      <c r="D57" s="255"/>
      <c r="E57" s="256"/>
      <c r="F57" s="247" t="s">
        <v>29</v>
      </c>
      <c r="G57" s="254" t="s">
        <v>36</v>
      </c>
      <c r="H57" s="255"/>
      <c r="I57" s="256"/>
      <c r="J57" s="247" t="s">
        <v>29</v>
      </c>
      <c r="K57" s="254" t="s">
        <v>37</v>
      </c>
      <c r="L57" s="255"/>
      <c r="M57" s="256"/>
      <c r="N57" s="257" t="s">
        <v>29</v>
      </c>
      <c r="O57" s="259" t="s">
        <v>38</v>
      </c>
      <c r="P57" s="260"/>
      <c r="Q57" s="260"/>
      <c r="R57" s="261"/>
      <c r="S57" s="262" t="s">
        <v>29</v>
      </c>
      <c r="T57" s="247" t="s">
        <v>10</v>
      </c>
    </row>
    <row r="58" spans="1:20" ht="18.75" customHeight="1" thickBot="1" x14ac:dyDescent="0.25">
      <c r="A58" s="241"/>
      <c r="B58" s="243"/>
      <c r="C58" s="34" t="s">
        <v>2</v>
      </c>
      <c r="D58" s="34" t="s">
        <v>3</v>
      </c>
      <c r="E58" s="35" t="s">
        <v>4</v>
      </c>
      <c r="F58" s="248"/>
      <c r="G58" s="34" t="s">
        <v>2</v>
      </c>
      <c r="H58" s="34" t="s">
        <v>3</v>
      </c>
      <c r="I58" s="35" t="s">
        <v>4</v>
      </c>
      <c r="J58" s="248"/>
      <c r="K58" s="34" t="s">
        <v>2</v>
      </c>
      <c r="L58" s="34" t="s">
        <v>3</v>
      </c>
      <c r="M58" s="35" t="s">
        <v>4</v>
      </c>
      <c r="N58" s="258"/>
      <c r="O58" s="129" t="s">
        <v>2</v>
      </c>
      <c r="P58" s="130" t="s">
        <v>3</v>
      </c>
      <c r="Q58" s="131" t="s">
        <v>4</v>
      </c>
      <c r="R58" s="132" t="s">
        <v>4</v>
      </c>
      <c r="S58" s="263"/>
      <c r="T58" s="248"/>
    </row>
    <row r="59" spans="1:20" ht="18.75" customHeight="1" x14ac:dyDescent="0.2">
      <c r="A59" s="21">
        <v>1</v>
      </c>
      <c r="B59" s="102" t="s">
        <v>1</v>
      </c>
      <c r="C59" s="22"/>
      <c r="D59" s="22"/>
      <c r="E59" s="23">
        <v>1</v>
      </c>
      <c r="F59" s="24">
        <f>AVERAGE(C59:E59)</f>
        <v>1</v>
      </c>
      <c r="G59" s="22"/>
      <c r="H59" s="22"/>
      <c r="I59" s="23">
        <v>1</v>
      </c>
      <c r="J59" s="24">
        <f>AVERAGE(G59:I59)</f>
        <v>1</v>
      </c>
      <c r="K59" s="22">
        <v>3</v>
      </c>
      <c r="L59" s="22"/>
      <c r="M59" s="23"/>
      <c r="N59" s="24">
        <f>AVERAGE(K59:M59)</f>
        <v>3</v>
      </c>
      <c r="O59" s="126">
        <v>3</v>
      </c>
      <c r="P59" s="127"/>
      <c r="Q59" s="128"/>
      <c r="R59" s="103"/>
      <c r="S59" s="24">
        <f>AVERAGE(O59:Q59)</f>
        <v>3</v>
      </c>
      <c r="T59" s="26" t="str">
        <f>IF(SUM(C59:E59,G59:I59,K59:M59,O59:Q59)&gt;0,"+","-")</f>
        <v>+</v>
      </c>
    </row>
    <row r="60" spans="1:20" ht="18.75" customHeight="1" x14ac:dyDescent="0.2">
      <c r="A60" s="21">
        <v>2</v>
      </c>
      <c r="B60" s="102" t="s">
        <v>1</v>
      </c>
      <c r="C60" s="22"/>
      <c r="D60" s="22"/>
      <c r="E60" s="23">
        <v>1</v>
      </c>
      <c r="F60" s="24">
        <f t="shared" ref="F60:F87" si="5">AVERAGE(C60:E60)</f>
        <v>1</v>
      </c>
      <c r="G60" s="22"/>
      <c r="H60" s="22"/>
      <c r="I60" s="23">
        <v>1</v>
      </c>
      <c r="J60" s="24">
        <f t="shared" ref="J60:J87" si="6">AVERAGE(G60:I60)</f>
        <v>1</v>
      </c>
      <c r="K60" s="22"/>
      <c r="L60" s="22"/>
      <c r="M60" s="23">
        <v>1</v>
      </c>
      <c r="N60" s="24">
        <f t="shared" ref="N60:N87" si="7">AVERAGE(K60:M60)</f>
        <v>1</v>
      </c>
      <c r="O60" s="112">
        <v>3</v>
      </c>
      <c r="P60" s="98"/>
      <c r="Q60" s="108"/>
      <c r="R60" s="25"/>
      <c r="S60" s="24">
        <f t="shared" ref="S60:S87" si="8">AVERAGE(O60:Q60)</f>
        <v>3</v>
      </c>
      <c r="T60" s="26" t="str">
        <f t="shared" ref="T60:T87" si="9">IF(SUM(C60:E60,G60:I60,K60:M60,O60:Q60)&gt;0,"+","-")</f>
        <v>+</v>
      </c>
    </row>
    <row r="61" spans="1:20" ht="18.75" customHeight="1" x14ac:dyDescent="0.2">
      <c r="A61" s="21">
        <v>3</v>
      </c>
      <c r="B61" s="102" t="s">
        <v>1</v>
      </c>
      <c r="C61" s="22"/>
      <c r="D61" s="22"/>
      <c r="E61" s="23">
        <v>1</v>
      </c>
      <c r="F61" s="24">
        <f t="shared" si="5"/>
        <v>1</v>
      </c>
      <c r="G61" s="22"/>
      <c r="H61" s="22"/>
      <c r="I61" s="23">
        <v>1</v>
      </c>
      <c r="J61" s="24">
        <f t="shared" si="6"/>
        <v>1</v>
      </c>
      <c r="K61" s="22"/>
      <c r="L61" s="22"/>
      <c r="M61" s="23">
        <v>1</v>
      </c>
      <c r="N61" s="24">
        <f t="shared" si="7"/>
        <v>1</v>
      </c>
      <c r="O61" s="112">
        <v>3</v>
      </c>
      <c r="P61" s="98"/>
      <c r="Q61" s="108"/>
      <c r="R61" s="25"/>
      <c r="S61" s="24">
        <f t="shared" si="8"/>
        <v>3</v>
      </c>
      <c r="T61" s="26" t="str">
        <f t="shared" si="9"/>
        <v>+</v>
      </c>
    </row>
    <row r="62" spans="1:20" ht="18.75" customHeight="1" x14ac:dyDescent="0.2">
      <c r="A62" s="21">
        <v>4</v>
      </c>
      <c r="B62" s="102" t="s">
        <v>1</v>
      </c>
      <c r="C62" s="22"/>
      <c r="D62" s="22"/>
      <c r="E62" s="23">
        <v>1</v>
      </c>
      <c r="F62" s="24">
        <f t="shared" si="5"/>
        <v>1</v>
      </c>
      <c r="G62" s="22"/>
      <c r="H62" s="22"/>
      <c r="I62" s="23">
        <v>1</v>
      </c>
      <c r="J62" s="24">
        <f t="shared" si="6"/>
        <v>1</v>
      </c>
      <c r="K62" s="22"/>
      <c r="L62" s="22"/>
      <c r="M62" s="23">
        <v>1</v>
      </c>
      <c r="N62" s="24">
        <f t="shared" si="7"/>
        <v>1</v>
      </c>
      <c r="O62" s="112">
        <v>3</v>
      </c>
      <c r="P62" s="98"/>
      <c r="Q62" s="108"/>
      <c r="R62" s="25"/>
      <c r="S62" s="24">
        <f t="shared" si="8"/>
        <v>3</v>
      </c>
      <c r="T62" s="26" t="str">
        <f t="shared" si="9"/>
        <v>+</v>
      </c>
    </row>
    <row r="63" spans="1:20" ht="18.75" customHeight="1" x14ac:dyDescent="0.2">
      <c r="A63" s="21">
        <v>5</v>
      </c>
      <c r="B63" s="102" t="s">
        <v>1</v>
      </c>
      <c r="C63" s="22"/>
      <c r="D63" s="22"/>
      <c r="E63" s="23">
        <v>1</v>
      </c>
      <c r="F63" s="24">
        <f t="shared" si="5"/>
        <v>1</v>
      </c>
      <c r="G63" s="22"/>
      <c r="H63" s="22"/>
      <c r="I63" s="23">
        <v>1</v>
      </c>
      <c r="J63" s="24">
        <f t="shared" si="6"/>
        <v>1</v>
      </c>
      <c r="K63" s="22"/>
      <c r="L63" s="22"/>
      <c r="M63" s="23">
        <v>1</v>
      </c>
      <c r="N63" s="24">
        <f t="shared" si="7"/>
        <v>1</v>
      </c>
      <c r="O63" s="112">
        <v>3</v>
      </c>
      <c r="P63" s="98"/>
      <c r="Q63" s="108"/>
      <c r="R63" s="25"/>
      <c r="S63" s="24">
        <f t="shared" si="8"/>
        <v>3</v>
      </c>
      <c r="T63" s="26" t="str">
        <f t="shared" si="9"/>
        <v>+</v>
      </c>
    </row>
    <row r="64" spans="1:20" ht="18.75" customHeight="1" x14ac:dyDescent="0.2">
      <c r="A64" s="21">
        <v>6</v>
      </c>
      <c r="B64" s="102" t="s">
        <v>1</v>
      </c>
      <c r="C64" s="22"/>
      <c r="D64" s="22"/>
      <c r="E64" s="23">
        <v>1</v>
      </c>
      <c r="F64" s="24">
        <f t="shared" si="5"/>
        <v>1</v>
      </c>
      <c r="G64" s="22"/>
      <c r="H64" s="22"/>
      <c r="I64" s="23">
        <v>1</v>
      </c>
      <c r="J64" s="24">
        <f t="shared" si="6"/>
        <v>1</v>
      </c>
      <c r="K64" s="22"/>
      <c r="L64" s="22"/>
      <c r="M64" s="23">
        <v>1</v>
      </c>
      <c r="N64" s="24">
        <f t="shared" si="7"/>
        <v>1</v>
      </c>
      <c r="O64" s="112"/>
      <c r="P64" s="98"/>
      <c r="Q64" s="108">
        <v>1</v>
      </c>
      <c r="R64" s="25"/>
      <c r="S64" s="24">
        <f t="shared" si="8"/>
        <v>1</v>
      </c>
      <c r="T64" s="26" t="str">
        <f t="shared" si="9"/>
        <v>+</v>
      </c>
    </row>
    <row r="65" spans="1:20" ht="18.75" customHeight="1" x14ac:dyDescent="0.2">
      <c r="A65" s="21">
        <v>7</v>
      </c>
      <c r="B65" s="102" t="s">
        <v>1</v>
      </c>
      <c r="C65" s="22"/>
      <c r="D65" s="22"/>
      <c r="E65" s="23">
        <v>1</v>
      </c>
      <c r="F65" s="24">
        <f t="shared" si="5"/>
        <v>1</v>
      </c>
      <c r="G65" s="22"/>
      <c r="H65" s="22"/>
      <c r="I65" s="23">
        <v>1</v>
      </c>
      <c r="J65" s="24">
        <f t="shared" si="6"/>
        <v>1</v>
      </c>
      <c r="K65" s="22"/>
      <c r="L65" s="22"/>
      <c r="M65" s="23">
        <v>1</v>
      </c>
      <c r="N65" s="24">
        <f t="shared" si="7"/>
        <v>1</v>
      </c>
      <c r="O65" s="112"/>
      <c r="P65" s="98"/>
      <c r="Q65" s="108">
        <v>1</v>
      </c>
      <c r="R65" s="25"/>
      <c r="S65" s="24">
        <f t="shared" si="8"/>
        <v>1</v>
      </c>
      <c r="T65" s="26" t="str">
        <f t="shared" si="9"/>
        <v>+</v>
      </c>
    </row>
    <row r="66" spans="1:20" ht="18.75" customHeight="1" x14ac:dyDescent="0.2">
      <c r="A66" s="21">
        <v>8</v>
      </c>
      <c r="B66" s="102" t="s">
        <v>1</v>
      </c>
      <c r="C66" s="22"/>
      <c r="D66" s="22"/>
      <c r="E66" s="23">
        <v>1</v>
      </c>
      <c r="F66" s="24">
        <f t="shared" si="5"/>
        <v>1</v>
      </c>
      <c r="G66" s="22"/>
      <c r="H66" s="22"/>
      <c r="I66" s="23">
        <v>1</v>
      </c>
      <c r="J66" s="24">
        <f t="shared" si="6"/>
        <v>1</v>
      </c>
      <c r="K66" s="22"/>
      <c r="L66" s="22"/>
      <c r="M66" s="23">
        <v>1</v>
      </c>
      <c r="N66" s="24">
        <f t="shared" si="7"/>
        <v>1</v>
      </c>
      <c r="O66" s="112"/>
      <c r="P66" s="98"/>
      <c r="Q66" s="108">
        <v>1</v>
      </c>
      <c r="R66" s="25"/>
      <c r="S66" s="24">
        <f t="shared" si="8"/>
        <v>1</v>
      </c>
      <c r="T66" s="26" t="str">
        <f t="shared" si="9"/>
        <v>+</v>
      </c>
    </row>
    <row r="67" spans="1:20" ht="18.75" customHeight="1" x14ac:dyDescent="0.2">
      <c r="A67" s="21">
        <v>9</v>
      </c>
      <c r="B67" s="102" t="s">
        <v>1</v>
      </c>
      <c r="C67" s="22"/>
      <c r="D67" s="22"/>
      <c r="E67" s="23">
        <v>1</v>
      </c>
      <c r="F67" s="24">
        <f t="shared" si="5"/>
        <v>1</v>
      </c>
      <c r="G67" s="22"/>
      <c r="H67" s="22"/>
      <c r="I67" s="23">
        <v>1</v>
      </c>
      <c r="J67" s="24">
        <f t="shared" si="6"/>
        <v>1</v>
      </c>
      <c r="K67" s="22"/>
      <c r="L67" s="22"/>
      <c r="M67" s="23">
        <v>1</v>
      </c>
      <c r="N67" s="24">
        <f t="shared" si="7"/>
        <v>1</v>
      </c>
      <c r="O67" s="112"/>
      <c r="P67" s="98"/>
      <c r="Q67" s="108">
        <v>1</v>
      </c>
      <c r="R67" s="25"/>
      <c r="S67" s="24">
        <f t="shared" si="8"/>
        <v>1</v>
      </c>
      <c r="T67" s="26" t="str">
        <f t="shared" si="9"/>
        <v>+</v>
      </c>
    </row>
    <row r="68" spans="1:20" ht="18.75" customHeight="1" x14ac:dyDescent="0.2">
      <c r="A68" s="21">
        <v>10</v>
      </c>
      <c r="B68" s="102" t="s">
        <v>1</v>
      </c>
      <c r="C68" s="22"/>
      <c r="D68" s="22"/>
      <c r="E68" s="23">
        <v>1</v>
      </c>
      <c r="F68" s="24">
        <f t="shared" si="5"/>
        <v>1</v>
      </c>
      <c r="G68" s="22"/>
      <c r="H68" s="22"/>
      <c r="I68" s="23">
        <v>1</v>
      </c>
      <c r="J68" s="24">
        <f t="shared" si="6"/>
        <v>1</v>
      </c>
      <c r="K68" s="22"/>
      <c r="L68" s="22"/>
      <c r="M68" s="23">
        <v>1</v>
      </c>
      <c r="N68" s="24">
        <f t="shared" si="7"/>
        <v>1</v>
      </c>
      <c r="O68" s="112"/>
      <c r="P68" s="98">
        <v>2</v>
      </c>
      <c r="Q68" s="108"/>
      <c r="R68" s="25"/>
      <c r="S68" s="24">
        <f t="shared" si="8"/>
        <v>2</v>
      </c>
      <c r="T68" s="26" t="str">
        <f t="shared" si="9"/>
        <v>+</v>
      </c>
    </row>
    <row r="69" spans="1:20" ht="18.75" customHeight="1" x14ac:dyDescent="0.2">
      <c r="A69" s="21">
        <v>11</v>
      </c>
      <c r="B69" s="102" t="s">
        <v>1</v>
      </c>
      <c r="C69" s="22"/>
      <c r="D69" s="22"/>
      <c r="E69" s="23">
        <v>1</v>
      </c>
      <c r="F69" s="24">
        <f t="shared" si="5"/>
        <v>1</v>
      </c>
      <c r="G69" s="22"/>
      <c r="H69" s="22">
        <v>2</v>
      </c>
      <c r="I69" s="23"/>
      <c r="J69" s="24">
        <f t="shared" si="6"/>
        <v>2</v>
      </c>
      <c r="K69" s="22"/>
      <c r="L69" s="22">
        <v>2</v>
      </c>
      <c r="M69" s="23"/>
      <c r="N69" s="24">
        <f t="shared" si="7"/>
        <v>2</v>
      </c>
      <c r="O69" s="112"/>
      <c r="P69" s="98">
        <v>2</v>
      </c>
      <c r="Q69" s="108"/>
      <c r="R69" s="25"/>
      <c r="S69" s="24">
        <f t="shared" si="8"/>
        <v>2</v>
      </c>
      <c r="T69" s="26" t="str">
        <f t="shared" si="9"/>
        <v>+</v>
      </c>
    </row>
    <row r="70" spans="1:20" ht="18.75" customHeight="1" x14ac:dyDescent="0.2">
      <c r="A70" s="21">
        <v>12</v>
      </c>
      <c r="B70" s="102" t="s">
        <v>1</v>
      </c>
      <c r="C70" s="22"/>
      <c r="D70" s="22">
        <v>2</v>
      </c>
      <c r="E70" s="23"/>
      <c r="F70" s="24">
        <f t="shared" si="5"/>
        <v>2</v>
      </c>
      <c r="G70" s="22"/>
      <c r="H70" s="22">
        <v>2</v>
      </c>
      <c r="I70" s="23"/>
      <c r="J70" s="24">
        <f t="shared" si="6"/>
        <v>2</v>
      </c>
      <c r="K70" s="22"/>
      <c r="L70" s="22">
        <v>2</v>
      </c>
      <c r="M70" s="23"/>
      <c r="N70" s="24">
        <f t="shared" si="7"/>
        <v>2</v>
      </c>
      <c r="O70" s="112"/>
      <c r="P70" s="98">
        <v>2</v>
      </c>
      <c r="Q70" s="108"/>
      <c r="R70" s="25"/>
      <c r="S70" s="24">
        <f t="shared" si="8"/>
        <v>2</v>
      </c>
      <c r="T70" s="26" t="str">
        <f t="shared" si="9"/>
        <v>+</v>
      </c>
    </row>
    <row r="71" spans="1:20" ht="18.75" customHeight="1" x14ac:dyDescent="0.2">
      <c r="A71" s="21">
        <v>13</v>
      </c>
      <c r="B71" s="102" t="s">
        <v>1</v>
      </c>
      <c r="C71" s="22"/>
      <c r="D71" s="22">
        <v>2</v>
      </c>
      <c r="E71" s="23"/>
      <c r="F71" s="24">
        <f t="shared" si="5"/>
        <v>2</v>
      </c>
      <c r="G71" s="22"/>
      <c r="H71" s="22">
        <v>2</v>
      </c>
      <c r="I71" s="23"/>
      <c r="J71" s="24">
        <f t="shared" si="6"/>
        <v>2</v>
      </c>
      <c r="K71" s="22"/>
      <c r="L71" s="22">
        <v>2</v>
      </c>
      <c r="M71" s="23"/>
      <c r="N71" s="24">
        <f t="shared" si="7"/>
        <v>2</v>
      </c>
      <c r="O71" s="112"/>
      <c r="P71" s="98"/>
      <c r="Q71" s="108">
        <v>1</v>
      </c>
      <c r="R71" s="25"/>
      <c r="S71" s="24">
        <f t="shared" si="8"/>
        <v>1</v>
      </c>
      <c r="T71" s="26" t="str">
        <f t="shared" si="9"/>
        <v>+</v>
      </c>
    </row>
    <row r="72" spans="1:20" ht="18.75" customHeight="1" x14ac:dyDescent="0.2">
      <c r="A72" s="21">
        <v>14</v>
      </c>
      <c r="B72" s="102" t="s">
        <v>1</v>
      </c>
      <c r="C72" s="22"/>
      <c r="D72" s="22">
        <v>2</v>
      </c>
      <c r="E72" s="23"/>
      <c r="F72" s="24">
        <f t="shared" si="5"/>
        <v>2</v>
      </c>
      <c r="G72" s="22"/>
      <c r="H72" s="22">
        <v>2</v>
      </c>
      <c r="I72" s="23"/>
      <c r="J72" s="24">
        <f t="shared" si="6"/>
        <v>2</v>
      </c>
      <c r="K72" s="22"/>
      <c r="L72" s="22">
        <v>2</v>
      </c>
      <c r="M72" s="23"/>
      <c r="N72" s="24">
        <f t="shared" si="7"/>
        <v>2</v>
      </c>
      <c r="O72" s="112"/>
      <c r="P72" s="98"/>
      <c r="Q72" s="108">
        <v>1</v>
      </c>
      <c r="R72" s="25"/>
      <c r="S72" s="24">
        <f t="shared" si="8"/>
        <v>1</v>
      </c>
      <c r="T72" s="26" t="str">
        <f t="shared" si="9"/>
        <v>+</v>
      </c>
    </row>
    <row r="73" spans="1:20" ht="18.75" customHeight="1" x14ac:dyDescent="0.2">
      <c r="A73" s="21">
        <v>15</v>
      </c>
      <c r="B73" s="102" t="s">
        <v>1</v>
      </c>
      <c r="C73" s="22"/>
      <c r="D73" s="22">
        <v>2</v>
      </c>
      <c r="E73" s="23"/>
      <c r="F73" s="24">
        <f t="shared" si="5"/>
        <v>2</v>
      </c>
      <c r="G73" s="22"/>
      <c r="H73" s="22">
        <v>2</v>
      </c>
      <c r="I73" s="23"/>
      <c r="J73" s="24">
        <f t="shared" si="6"/>
        <v>2</v>
      </c>
      <c r="K73" s="22"/>
      <c r="L73" s="22">
        <v>2</v>
      </c>
      <c r="M73" s="23"/>
      <c r="N73" s="24">
        <f t="shared" si="7"/>
        <v>2</v>
      </c>
      <c r="O73" s="112"/>
      <c r="P73" s="98"/>
      <c r="Q73" s="108">
        <v>1</v>
      </c>
      <c r="R73" s="25"/>
      <c r="S73" s="24">
        <f t="shared" si="8"/>
        <v>1</v>
      </c>
      <c r="T73" s="26" t="str">
        <f t="shared" si="9"/>
        <v>+</v>
      </c>
    </row>
    <row r="74" spans="1:20" ht="18.75" customHeight="1" x14ac:dyDescent="0.2">
      <c r="A74" s="21">
        <v>16</v>
      </c>
      <c r="B74" s="102" t="s">
        <v>1</v>
      </c>
      <c r="C74" s="22"/>
      <c r="D74" s="22">
        <v>2</v>
      </c>
      <c r="E74" s="23"/>
      <c r="F74" s="24">
        <f t="shared" si="5"/>
        <v>2</v>
      </c>
      <c r="G74" s="22"/>
      <c r="H74" s="22">
        <v>2</v>
      </c>
      <c r="I74" s="23"/>
      <c r="J74" s="24">
        <f t="shared" si="6"/>
        <v>2</v>
      </c>
      <c r="K74" s="22"/>
      <c r="L74" s="22">
        <v>2</v>
      </c>
      <c r="M74" s="23"/>
      <c r="N74" s="24">
        <f t="shared" si="7"/>
        <v>2</v>
      </c>
      <c r="O74" s="112"/>
      <c r="P74" s="98"/>
      <c r="Q74" s="108">
        <v>1</v>
      </c>
      <c r="R74" s="25"/>
      <c r="S74" s="24">
        <f t="shared" si="8"/>
        <v>1</v>
      </c>
      <c r="T74" s="26" t="str">
        <f t="shared" si="9"/>
        <v>+</v>
      </c>
    </row>
    <row r="75" spans="1:20" ht="18.75" customHeight="1" x14ac:dyDescent="0.2">
      <c r="A75" s="21">
        <v>17</v>
      </c>
      <c r="B75" s="102" t="s">
        <v>1</v>
      </c>
      <c r="C75" s="22"/>
      <c r="D75" s="22">
        <v>2</v>
      </c>
      <c r="E75" s="23"/>
      <c r="F75" s="24">
        <f t="shared" si="5"/>
        <v>2</v>
      </c>
      <c r="G75" s="22"/>
      <c r="H75" s="22"/>
      <c r="I75" s="23">
        <v>1</v>
      </c>
      <c r="J75" s="24">
        <f t="shared" si="6"/>
        <v>1</v>
      </c>
      <c r="K75" s="22"/>
      <c r="L75" s="22">
        <v>2</v>
      </c>
      <c r="M75" s="23"/>
      <c r="N75" s="24">
        <f t="shared" si="7"/>
        <v>2</v>
      </c>
      <c r="O75" s="112"/>
      <c r="P75" s="98"/>
      <c r="Q75" s="108">
        <v>1</v>
      </c>
      <c r="R75" s="25"/>
      <c r="S75" s="24">
        <f t="shared" si="8"/>
        <v>1</v>
      </c>
      <c r="T75" s="26" t="str">
        <f t="shared" si="9"/>
        <v>+</v>
      </c>
    </row>
    <row r="76" spans="1:20" ht="18.75" customHeight="1" x14ac:dyDescent="0.2">
      <c r="A76" s="21">
        <v>18</v>
      </c>
      <c r="B76" s="102" t="s">
        <v>1</v>
      </c>
      <c r="C76" s="22"/>
      <c r="D76" s="22">
        <v>2</v>
      </c>
      <c r="E76" s="23"/>
      <c r="F76" s="24">
        <f t="shared" si="5"/>
        <v>2</v>
      </c>
      <c r="G76" s="22"/>
      <c r="H76" s="22"/>
      <c r="I76" s="23">
        <v>1</v>
      </c>
      <c r="J76" s="24">
        <f t="shared" si="6"/>
        <v>1</v>
      </c>
      <c r="K76" s="22"/>
      <c r="L76" s="22">
        <v>2</v>
      </c>
      <c r="M76" s="23"/>
      <c r="N76" s="24">
        <f t="shared" si="7"/>
        <v>2</v>
      </c>
      <c r="O76" s="112"/>
      <c r="P76" s="98">
        <v>2</v>
      </c>
      <c r="Q76" s="108"/>
      <c r="R76" s="25"/>
      <c r="S76" s="24">
        <f t="shared" si="8"/>
        <v>2</v>
      </c>
      <c r="T76" s="26" t="str">
        <f t="shared" si="9"/>
        <v>+</v>
      </c>
    </row>
    <row r="77" spans="1:20" ht="18.75" customHeight="1" x14ac:dyDescent="0.2">
      <c r="A77" s="21">
        <v>19</v>
      </c>
      <c r="B77" s="102" t="s">
        <v>1</v>
      </c>
      <c r="C77" s="22"/>
      <c r="D77" s="22"/>
      <c r="E77" s="23">
        <v>1</v>
      </c>
      <c r="F77" s="24">
        <f t="shared" si="5"/>
        <v>1</v>
      </c>
      <c r="G77" s="22"/>
      <c r="H77" s="22"/>
      <c r="I77" s="23">
        <v>1</v>
      </c>
      <c r="J77" s="24">
        <f t="shared" si="6"/>
        <v>1</v>
      </c>
      <c r="K77" s="22"/>
      <c r="L77" s="22"/>
      <c r="M77" s="23">
        <v>1</v>
      </c>
      <c r="N77" s="24">
        <f t="shared" si="7"/>
        <v>1</v>
      </c>
      <c r="O77" s="112"/>
      <c r="P77" s="98"/>
      <c r="Q77" s="108">
        <v>1</v>
      </c>
      <c r="R77" s="25"/>
      <c r="S77" s="24">
        <f t="shared" si="8"/>
        <v>1</v>
      </c>
      <c r="T77" s="26" t="str">
        <f t="shared" si="9"/>
        <v>+</v>
      </c>
    </row>
    <row r="78" spans="1:20" ht="18.75" customHeight="1" x14ac:dyDescent="0.2">
      <c r="A78" s="21">
        <v>20</v>
      </c>
      <c r="B78" s="102" t="s">
        <v>1</v>
      </c>
      <c r="C78" s="22"/>
      <c r="D78" s="22"/>
      <c r="E78" s="23">
        <v>1</v>
      </c>
      <c r="F78" s="24">
        <f t="shared" si="5"/>
        <v>1</v>
      </c>
      <c r="G78" s="22"/>
      <c r="H78" s="22"/>
      <c r="I78" s="23">
        <v>1</v>
      </c>
      <c r="J78" s="24">
        <f t="shared" si="6"/>
        <v>1</v>
      </c>
      <c r="K78" s="22"/>
      <c r="L78" s="22"/>
      <c r="M78" s="23">
        <v>1</v>
      </c>
      <c r="N78" s="24">
        <f t="shared" si="7"/>
        <v>1</v>
      </c>
      <c r="O78" s="112"/>
      <c r="P78" s="98"/>
      <c r="Q78" s="108">
        <v>1</v>
      </c>
      <c r="R78" s="25"/>
      <c r="S78" s="24">
        <f t="shared" si="8"/>
        <v>1</v>
      </c>
      <c r="T78" s="26" t="str">
        <f t="shared" si="9"/>
        <v>+</v>
      </c>
    </row>
    <row r="79" spans="1:20" ht="18.75" customHeight="1" x14ac:dyDescent="0.2">
      <c r="A79" s="21">
        <v>21</v>
      </c>
      <c r="B79" s="102" t="s">
        <v>1</v>
      </c>
      <c r="C79" s="22"/>
      <c r="D79" s="22"/>
      <c r="E79" s="23">
        <v>1</v>
      </c>
      <c r="F79" s="24">
        <f t="shared" si="5"/>
        <v>1</v>
      </c>
      <c r="G79" s="22"/>
      <c r="H79" s="22"/>
      <c r="I79" s="23">
        <v>1</v>
      </c>
      <c r="J79" s="24">
        <f t="shared" si="6"/>
        <v>1</v>
      </c>
      <c r="K79" s="22"/>
      <c r="L79" s="22"/>
      <c r="M79" s="23">
        <v>1</v>
      </c>
      <c r="N79" s="24">
        <f t="shared" si="7"/>
        <v>1</v>
      </c>
      <c r="O79" s="112"/>
      <c r="P79" s="98"/>
      <c r="Q79" s="108">
        <v>1</v>
      </c>
      <c r="R79" s="25"/>
      <c r="S79" s="24">
        <f t="shared" si="8"/>
        <v>1</v>
      </c>
      <c r="T79" s="26" t="str">
        <f t="shared" si="9"/>
        <v>+</v>
      </c>
    </row>
    <row r="80" spans="1:20" ht="18.75" customHeight="1" x14ac:dyDescent="0.2">
      <c r="A80" s="21">
        <v>22</v>
      </c>
      <c r="B80" s="102" t="s">
        <v>1</v>
      </c>
      <c r="C80" s="22"/>
      <c r="D80" s="22"/>
      <c r="E80" s="23">
        <v>1</v>
      </c>
      <c r="F80" s="24">
        <f t="shared" si="5"/>
        <v>1</v>
      </c>
      <c r="G80" s="22"/>
      <c r="H80" s="22"/>
      <c r="I80" s="23">
        <v>1</v>
      </c>
      <c r="J80" s="24">
        <f t="shared" si="6"/>
        <v>1</v>
      </c>
      <c r="K80" s="22"/>
      <c r="L80" s="22"/>
      <c r="M80" s="23">
        <v>1</v>
      </c>
      <c r="N80" s="24">
        <f t="shared" si="7"/>
        <v>1</v>
      </c>
      <c r="O80" s="112"/>
      <c r="P80" s="98"/>
      <c r="Q80" s="108">
        <v>1</v>
      </c>
      <c r="R80" s="25"/>
      <c r="S80" s="24">
        <f t="shared" si="8"/>
        <v>1</v>
      </c>
      <c r="T80" s="26" t="str">
        <f t="shared" si="9"/>
        <v>+</v>
      </c>
    </row>
    <row r="81" spans="1:20" ht="18.75" customHeight="1" x14ac:dyDescent="0.2">
      <c r="A81" s="21">
        <v>23</v>
      </c>
      <c r="B81" s="102" t="s">
        <v>1</v>
      </c>
      <c r="C81" s="22"/>
      <c r="D81" s="22">
        <v>2</v>
      </c>
      <c r="E81" s="23"/>
      <c r="F81" s="24">
        <f t="shared" si="5"/>
        <v>2</v>
      </c>
      <c r="G81" s="22"/>
      <c r="H81" s="22"/>
      <c r="I81" s="23">
        <v>1</v>
      </c>
      <c r="J81" s="24">
        <f t="shared" si="6"/>
        <v>1</v>
      </c>
      <c r="K81" s="22"/>
      <c r="L81" s="22">
        <v>2</v>
      </c>
      <c r="M81" s="23"/>
      <c r="N81" s="24">
        <f t="shared" si="7"/>
        <v>2</v>
      </c>
      <c r="O81" s="112"/>
      <c r="P81" s="98">
        <v>2</v>
      </c>
      <c r="Q81" s="108"/>
      <c r="R81" s="25"/>
      <c r="S81" s="24">
        <f t="shared" si="8"/>
        <v>2</v>
      </c>
      <c r="T81" s="26" t="str">
        <f t="shared" si="9"/>
        <v>+</v>
      </c>
    </row>
    <row r="82" spans="1:20" ht="18.75" customHeight="1" x14ac:dyDescent="0.2">
      <c r="A82" s="21">
        <v>24</v>
      </c>
      <c r="B82" s="102" t="s">
        <v>1</v>
      </c>
      <c r="C82" s="22"/>
      <c r="D82" s="22">
        <v>2</v>
      </c>
      <c r="E82" s="23"/>
      <c r="F82" s="24">
        <f t="shared" si="5"/>
        <v>2</v>
      </c>
      <c r="G82" s="22"/>
      <c r="H82" s="22"/>
      <c r="I82" s="23">
        <v>1</v>
      </c>
      <c r="J82" s="24">
        <f t="shared" si="6"/>
        <v>1</v>
      </c>
      <c r="K82" s="22"/>
      <c r="L82" s="22">
        <v>2</v>
      </c>
      <c r="M82" s="23"/>
      <c r="N82" s="24">
        <f t="shared" si="7"/>
        <v>2</v>
      </c>
      <c r="O82" s="112"/>
      <c r="P82" s="98">
        <v>2</v>
      </c>
      <c r="Q82" s="108"/>
      <c r="R82" s="25"/>
      <c r="S82" s="24">
        <f t="shared" si="8"/>
        <v>2</v>
      </c>
      <c r="T82" s="26" t="str">
        <f t="shared" si="9"/>
        <v>+</v>
      </c>
    </row>
    <row r="83" spans="1:20" ht="18.75" customHeight="1" x14ac:dyDescent="0.2">
      <c r="A83" s="28">
        <v>25</v>
      </c>
      <c r="B83" s="102" t="s">
        <v>1</v>
      </c>
      <c r="C83" s="30"/>
      <c r="D83" s="30"/>
      <c r="E83" s="31">
        <v>1</v>
      </c>
      <c r="F83" s="32">
        <f t="shared" si="5"/>
        <v>1</v>
      </c>
      <c r="G83" s="30"/>
      <c r="H83" s="30"/>
      <c r="I83" s="31">
        <v>1</v>
      </c>
      <c r="J83" s="32">
        <f t="shared" si="6"/>
        <v>1</v>
      </c>
      <c r="K83" s="30"/>
      <c r="L83" s="30"/>
      <c r="M83" s="31">
        <v>1</v>
      </c>
      <c r="N83" s="32">
        <f t="shared" si="7"/>
        <v>1</v>
      </c>
      <c r="O83" s="122"/>
      <c r="P83" s="123"/>
      <c r="Q83" s="121">
        <v>1</v>
      </c>
      <c r="R83" s="33"/>
      <c r="S83" s="24">
        <f t="shared" si="8"/>
        <v>1</v>
      </c>
      <c r="T83" s="26" t="str">
        <f t="shared" si="9"/>
        <v>+</v>
      </c>
    </row>
    <row r="84" spans="1:20" ht="18.75" customHeight="1" x14ac:dyDescent="0.2">
      <c r="A84" s="28">
        <v>26</v>
      </c>
      <c r="B84" s="102" t="s">
        <v>1</v>
      </c>
      <c r="C84" s="30"/>
      <c r="D84" s="30"/>
      <c r="E84" s="31">
        <v>1</v>
      </c>
      <c r="F84" s="32">
        <f t="shared" si="5"/>
        <v>1</v>
      </c>
      <c r="G84" s="30"/>
      <c r="H84" s="30"/>
      <c r="I84" s="31">
        <v>1</v>
      </c>
      <c r="J84" s="32">
        <f t="shared" si="6"/>
        <v>1</v>
      </c>
      <c r="K84" s="30"/>
      <c r="L84" s="30"/>
      <c r="M84" s="31">
        <v>1</v>
      </c>
      <c r="N84" s="32">
        <f t="shared" si="7"/>
        <v>1</v>
      </c>
      <c r="O84" s="122"/>
      <c r="P84" s="123"/>
      <c r="Q84" s="121">
        <v>1</v>
      </c>
      <c r="R84" s="33"/>
      <c r="S84" s="24">
        <f t="shared" si="8"/>
        <v>1</v>
      </c>
      <c r="T84" s="26" t="str">
        <f t="shared" si="9"/>
        <v>+</v>
      </c>
    </row>
    <row r="85" spans="1:20" ht="18.75" customHeight="1" x14ac:dyDescent="0.2">
      <c r="A85" s="28">
        <v>27</v>
      </c>
      <c r="B85" s="102"/>
      <c r="C85" s="30"/>
      <c r="D85" s="30"/>
      <c r="E85" s="31">
        <v>0</v>
      </c>
      <c r="F85" s="24">
        <f>AVERAGE(C85:E85)</f>
        <v>0</v>
      </c>
      <c r="G85" s="30"/>
      <c r="H85" s="30"/>
      <c r="I85" s="31">
        <v>0</v>
      </c>
      <c r="J85" s="32">
        <f t="shared" si="6"/>
        <v>0</v>
      </c>
      <c r="K85" s="30"/>
      <c r="L85" s="30"/>
      <c r="M85" s="31">
        <v>0</v>
      </c>
      <c r="N85" s="24">
        <f>AVERAGE(K85:M85)</f>
        <v>0</v>
      </c>
      <c r="O85" s="122"/>
      <c r="P85" s="123"/>
      <c r="Q85" s="121">
        <v>0</v>
      </c>
      <c r="R85" s="33"/>
      <c r="S85" s="24">
        <f t="shared" si="8"/>
        <v>0</v>
      </c>
      <c r="T85" s="26" t="str">
        <f t="shared" si="9"/>
        <v>-</v>
      </c>
    </row>
    <row r="86" spans="1:20" ht="18.75" customHeight="1" x14ac:dyDescent="0.2">
      <c r="A86" s="28">
        <v>28</v>
      </c>
      <c r="B86" s="27"/>
      <c r="C86" s="30"/>
      <c r="D86" s="30"/>
      <c r="E86" s="31">
        <v>0</v>
      </c>
      <c r="F86" s="32">
        <f t="shared" si="5"/>
        <v>0</v>
      </c>
      <c r="G86" s="30"/>
      <c r="H86" s="30"/>
      <c r="I86" s="31">
        <v>0</v>
      </c>
      <c r="J86" s="32">
        <f t="shared" si="6"/>
        <v>0</v>
      </c>
      <c r="K86" s="30"/>
      <c r="L86" s="30"/>
      <c r="M86" s="31">
        <v>0</v>
      </c>
      <c r="N86" s="24">
        <f t="shared" si="7"/>
        <v>0</v>
      </c>
      <c r="O86" s="122"/>
      <c r="P86" s="123"/>
      <c r="Q86" s="121">
        <v>0</v>
      </c>
      <c r="R86" s="33"/>
      <c r="S86" s="24">
        <f t="shared" si="8"/>
        <v>0</v>
      </c>
      <c r="T86" s="26" t="str">
        <f t="shared" si="9"/>
        <v>-</v>
      </c>
    </row>
    <row r="87" spans="1:20" ht="18.75" customHeight="1" thickBot="1" x14ac:dyDescent="0.25">
      <c r="A87" s="28">
        <v>29</v>
      </c>
      <c r="B87" s="29"/>
      <c r="C87" s="30"/>
      <c r="D87" s="30"/>
      <c r="E87" s="31">
        <v>0</v>
      </c>
      <c r="F87" s="32">
        <f t="shared" si="5"/>
        <v>0</v>
      </c>
      <c r="G87" s="30"/>
      <c r="H87" s="30"/>
      <c r="I87" s="31">
        <v>0</v>
      </c>
      <c r="J87" s="32">
        <f t="shared" si="6"/>
        <v>0</v>
      </c>
      <c r="K87" s="30"/>
      <c r="L87" s="30"/>
      <c r="M87" s="31">
        <v>0</v>
      </c>
      <c r="N87" s="24">
        <f t="shared" si="7"/>
        <v>0</v>
      </c>
      <c r="O87" s="113"/>
      <c r="P87" s="124"/>
      <c r="Q87" s="121">
        <v>0</v>
      </c>
      <c r="R87" s="33"/>
      <c r="S87" s="24">
        <f t="shared" si="8"/>
        <v>0</v>
      </c>
      <c r="T87" s="26" t="str">
        <f t="shared" si="9"/>
        <v>-</v>
      </c>
    </row>
    <row r="88" spans="1:20" ht="18.75" customHeight="1" x14ac:dyDescent="0.2">
      <c r="A88" s="217" t="s">
        <v>23</v>
      </c>
      <c r="B88" s="218"/>
      <c r="C88" s="9">
        <f>COUNTIF(C59:C87,3)/T88</f>
        <v>0</v>
      </c>
      <c r="D88" s="9">
        <f>COUNTIF(D59:D87,2)/T88</f>
        <v>0.34615384615384615</v>
      </c>
      <c r="E88" s="13">
        <f>COUNTIF(E59:E87,1)/T88</f>
        <v>0.65384615384615385</v>
      </c>
      <c r="F88" s="219">
        <f>SUMIF(F59:F87,"&gt;0")/T88</f>
        <v>1.3461538461538463</v>
      </c>
      <c r="G88" s="9">
        <f>COUNTIF(G59:G87,3)/T88</f>
        <v>0</v>
      </c>
      <c r="H88" s="9">
        <f>COUNTIF(H59:H87,2)/T88</f>
        <v>0.23076923076923078</v>
      </c>
      <c r="I88" s="13">
        <f>COUNTIF(I59:I87,1)/T88</f>
        <v>0.76923076923076927</v>
      </c>
      <c r="J88" s="219">
        <f>SUMIF(J59:J87,"&gt;0")/T88</f>
        <v>1.2307692307692308</v>
      </c>
      <c r="K88" s="9">
        <f>COUNTIF(K59:K87,3)/T88</f>
        <v>3.8461538461538464E-2</v>
      </c>
      <c r="L88" s="9">
        <f>COUNTIF(L59:L87,2)/T88</f>
        <v>0.38461538461538464</v>
      </c>
      <c r="M88" s="13">
        <f>COUNTIF(M59:M87,1)/T88</f>
        <v>0.57692307692307687</v>
      </c>
      <c r="N88" s="219">
        <f>SUMIF(N59:N87,"&gt;0")/T88</f>
        <v>1.4615384615384615</v>
      </c>
      <c r="O88" s="9">
        <f>COUNTIF(O59:O87,3)/T88</f>
        <v>0.19230769230769232</v>
      </c>
      <c r="P88" s="9">
        <f>COUNTIF(P59:P87,2)/T88</f>
        <v>0.23076923076923078</v>
      </c>
      <c r="Q88" s="9">
        <f>COUNTIF(Q59:Q87,1)/T88</f>
        <v>0.57692307692307687</v>
      </c>
      <c r="R88" s="9">
        <f>COUNTIF(R59:R87,1)/T88</f>
        <v>0</v>
      </c>
      <c r="S88" s="250">
        <f>SUMIF(S59:S87,"&gt;0")/T88</f>
        <v>1.6153846153846154</v>
      </c>
      <c r="T88" s="221">
        <f>COUNTIF(T59:T87,"+")</f>
        <v>26</v>
      </c>
    </row>
    <row r="89" spans="1:20" ht="18.75" customHeight="1" thickBot="1" x14ac:dyDescent="0.25">
      <c r="A89" s="227" t="s">
        <v>22</v>
      </c>
      <c r="B89" s="228"/>
      <c r="C89" s="15">
        <f>COUNTIF(C59:C87,"3")</f>
        <v>0</v>
      </c>
      <c r="D89" s="15">
        <f>COUNTIF(D59:D87,"2")</f>
        <v>9</v>
      </c>
      <c r="E89" s="16">
        <f>COUNTIF(E59:E87,"1")</f>
        <v>17</v>
      </c>
      <c r="F89" s="220"/>
      <c r="G89" s="15">
        <f>COUNTIF(G59:G87,"3")</f>
        <v>0</v>
      </c>
      <c r="H89" s="15">
        <f>COUNTIF(H59:H87,"2")</f>
        <v>6</v>
      </c>
      <c r="I89" s="16">
        <f>COUNTIF(I59:I87,"1")</f>
        <v>20</v>
      </c>
      <c r="J89" s="220"/>
      <c r="K89" s="15">
        <f>COUNTIF(K59:K87,"3")</f>
        <v>1</v>
      </c>
      <c r="L89" s="15">
        <f>COUNTIF(L59:L87,"2")</f>
        <v>10</v>
      </c>
      <c r="M89" s="16">
        <f>COUNTIF(M59:M87,"1")</f>
        <v>15</v>
      </c>
      <c r="N89" s="220"/>
      <c r="O89" s="15">
        <f>COUNTIF(O59:O87,"3")</f>
        <v>5</v>
      </c>
      <c r="P89" s="15">
        <f>COUNTIF(P59:P87,"2")</f>
        <v>6</v>
      </c>
      <c r="Q89" s="15">
        <f>COUNTIF(Q59:Q87,"1")</f>
        <v>15</v>
      </c>
      <c r="R89" s="15">
        <f>COUNTIF(R59:R87,"3")</f>
        <v>0</v>
      </c>
      <c r="S89" s="251"/>
      <c r="T89" s="222"/>
    </row>
    <row r="90" spans="1:20" ht="18.75" customHeight="1" x14ac:dyDescent="0.2">
      <c r="A90" s="19"/>
      <c r="B90" s="19"/>
      <c r="C90" s="20"/>
      <c r="D90" s="20"/>
      <c r="E90" s="20"/>
      <c r="F90" s="12"/>
      <c r="G90" s="20"/>
      <c r="H90" s="20"/>
      <c r="I90" s="20"/>
      <c r="J90" s="12"/>
      <c r="K90" s="20"/>
      <c r="L90" s="20"/>
      <c r="M90" s="20"/>
      <c r="N90" s="12"/>
      <c r="O90" s="20"/>
      <c r="P90" s="20"/>
      <c r="Q90"/>
      <c r="R90"/>
      <c r="S90"/>
    </row>
    <row r="91" spans="1:20" ht="18.75" customHeight="1" x14ac:dyDescent="0.2">
      <c r="A91" s="19"/>
      <c r="B91" s="19"/>
      <c r="C91" s="20"/>
      <c r="D91" s="20"/>
      <c r="E91" s="20"/>
      <c r="F91" s="12"/>
      <c r="G91" s="20"/>
      <c r="H91" s="20"/>
      <c r="I91" s="20"/>
      <c r="J91" s="12"/>
      <c r="K91" s="20"/>
      <c r="L91" s="20"/>
      <c r="M91" s="20"/>
      <c r="N91" s="12"/>
      <c r="O91" s="20"/>
      <c r="P91" s="20"/>
      <c r="Q91"/>
      <c r="R91"/>
      <c r="S91"/>
    </row>
    <row r="92" spans="1:20" ht="18.75" customHeight="1" x14ac:dyDescent="0.2">
      <c r="A92" s="19"/>
      <c r="B92" s="19"/>
      <c r="C92" s="20"/>
      <c r="D92" s="20"/>
      <c r="E92" s="20"/>
      <c r="F92" s="12"/>
      <c r="G92" s="20"/>
      <c r="H92" s="20"/>
      <c r="I92" s="20"/>
      <c r="J92" s="12"/>
      <c r="K92" s="20"/>
      <c r="L92" s="20"/>
      <c r="M92" s="20"/>
      <c r="N92" s="12"/>
      <c r="O92" s="20"/>
      <c r="P92" s="20"/>
      <c r="Q92"/>
      <c r="R92"/>
      <c r="S92"/>
    </row>
    <row r="93" spans="1:20" ht="18.75" customHeight="1" x14ac:dyDescent="0.3">
      <c r="A93" s="234" t="s">
        <v>27</v>
      </c>
      <c r="B93" s="234"/>
      <c r="C93" s="234"/>
      <c r="D93" s="234"/>
      <c r="E93" s="234"/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</row>
    <row r="94" spans="1:20" ht="18.75" customHeight="1" x14ac:dyDescent="0.2">
      <c r="A94" s="235" t="s">
        <v>0</v>
      </c>
      <c r="B94" s="235"/>
      <c r="C94" s="235"/>
      <c r="D94" s="235"/>
      <c r="E94" s="235"/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</row>
    <row r="95" spans="1:20" ht="18.75" customHeight="1" x14ac:dyDescent="0.2">
      <c r="A95" s="235" t="s">
        <v>53</v>
      </c>
      <c r="B95" s="235"/>
      <c r="C95" s="235"/>
      <c r="D95" s="235"/>
      <c r="E95" s="235"/>
      <c r="F95" s="235"/>
      <c r="G95" s="235"/>
      <c r="H95" s="235"/>
      <c r="I95" s="235"/>
      <c r="J95" s="235"/>
      <c r="K95" s="235"/>
      <c r="L95" s="235"/>
      <c r="M95" s="235"/>
      <c r="N95" s="235"/>
      <c r="O95" s="235"/>
      <c r="P95" s="235"/>
      <c r="Q95" s="235"/>
      <c r="R95" s="235"/>
      <c r="S95" s="235"/>
      <c r="T95" s="235"/>
    </row>
    <row r="96" spans="1:20" ht="18.75" customHeight="1" x14ac:dyDescent="0.3">
      <c r="A96" s="234" t="s">
        <v>49</v>
      </c>
      <c r="B96" s="234"/>
      <c r="C96" s="234"/>
      <c r="D96" s="234"/>
      <c r="E96" s="234"/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</row>
    <row r="97" spans="1:20" ht="18.75" customHeight="1" x14ac:dyDescent="0.2">
      <c r="A97" s="19"/>
      <c r="B97" s="19"/>
      <c r="C97" s="20"/>
      <c r="D97" s="20"/>
      <c r="E97" s="20"/>
      <c r="F97" s="12"/>
      <c r="G97" s="20"/>
      <c r="H97" s="20"/>
      <c r="I97" s="20"/>
      <c r="J97" s="12"/>
      <c r="K97" s="20"/>
      <c r="L97" s="20"/>
      <c r="M97" s="20"/>
      <c r="N97" s="12"/>
      <c r="O97" s="20"/>
      <c r="P97" s="20"/>
      <c r="Q97"/>
      <c r="R97"/>
      <c r="S97"/>
    </row>
    <row r="98" spans="1:20" s="89" customFormat="1" ht="18.75" customHeight="1" thickBot="1" x14ac:dyDescent="0.35">
      <c r="A98" s="236" t="s">
        <v>69</v>
      </c>
      <c r="B98" s="236"/>
      <c r="C98" s="237" t="s">
        <v>94</v>
      </c>
      <c r="D98" s="238"/>
      <c r="E98" s="238"/>
      <c r="F98" s="238"/>
      <c r="G98" s="238"/>
      <c r="H98" s="238"/>
      <c r="I98" s="238"/>
      <c r="J98" s="239"/>
      <c r="K98" s="95"/>
      <c r="L98" s="95"/>
      <c r="M98" s="95"/>
      <c r="N98" s="95"/>
      <c r="O98" s="95"/>
    </row>
    <row r="99" spans="1:20" s="89" customFormat="1" ht="18.75" customHeight="1" thickBot="1" x14ac:dyDescent="0.35">
      <c r="A99" s="236" t="s">
        <v>75</v>
      </c>
      <c r="B99" s="284"/>
      <c r="C99" s="285" t="s">
        <v>90</v>
      </c>
      <c r="D99" s="286"/>
      <c r="E99" s="286"/>
      <c r="F99" s="286"/>
      <c r="G99" s="286"/>
      <c r="H99" s="286"/>
      <c r="I99" s="286"/>
      <c r="J99" s="287"/>
      <c r="K99" s="160"/>
      <c r="L99" s="160"/>
      <c r="M99" s="160"/>
      <c r="N99" s="160"/>
      <c r="O99" s="160"/>
      <c r="P99" s="91"/>
      <c r="Q99" s="92"/>
      <c r="R99" s="93"/>
      <c r="S99" s="93"/>
    </row>
    <row r="100" spans="1:20" s="89" customFormat="1" ht="18.75" customHeight="1" x14ac:dyDescent="0.3">
      <c r="A100" s="90" t="s">
        <v>9</v>
      </c>
      <c r="B100" s="96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4"/>
      <c r="Q100" s="92"/>
      <c r="R100" s="93"/>
      <c r="S100" s="93"/>
    </row>
    <row r="101" spans="1:20" ht="18.75" customHeight="1" x14ac:dyDescent="0.2">
      <c r="A101" s="192" t="s">
        <v>50</v>
      </c>
      <c r="B101" s="192"/>
      <c r="C101" s="192"/>
      <c r="D101" s="192"/>
      <c r="E101" s="192"/>
      <c r="F101" s="192"/>
      <c r="G101" s="192"/>
      <c r="H101" s="192"/>
      <c r="I101" s="192"/>
      <c r="J101" s="192"/>
      <c r="K101" s="192"/>
      <c r="L101" s="192"/>
      <c r="M101" s="192"/>
      <c r="N101" s="192"/>
      <c r="O101" s="192"/>
      <c r="P101" s="99"/>
      <c r="Q101" s="2"/>
      <c r="R101" s="2"/>
      <c r="S101" s="2"/>
    </row>
    <row r="102" spans="1:20" ht="18.75" customHeight="1" thickBot="1" x14ac:dyDescent="0.25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/>
      <c r="R102"/>
      <c r="S102"/>
    </row>
    <row r="103" spans="1:20" ht="36" customHeight="1" x14ac:dyDescent="0.2">
      <c r="A103" s="240"/>
      <c r="B103" s="242" t="s">
        <v>1</v>
      </c>
      <c r="C103" s="244" t="s">
        <v>36</v>
      </c>
      <c r="D103" s="245"/>
      <c r="E103" s="246"/>
      <c r="F103" s="247" t="s">
        <v>29</v>
      </c>
      <c r="G103" s="254" t="s">
        <v>37</v>
      </c>
      <c r="H103" s="255"/>
      <c r="I103" s="256"/>
      <c r="J103" s="247" t="s">
        <v>29</v>
      </c>
      <c r="K103" s="249" t="s">
        <v>39</v>
      </c>
      <c r="L103" s="245"/>
      <c r="M103" s="246"/>
      <c r="N103" s="247" t="s">
        <v>29</v>
      </c>
      <c r="O103" s="244" t="s">
        <v>40</v>
      </c>
      <c r="P103" s="245"/>
      <c r="Q103" s="245"/>
      <c r="R103" s="246"/>
      <c r="S103" s="247" t="s">
        <v>29</v>
      </c>
      <c r="T103" s="247" t="s">
        <v>10</v>
      </c>
    </row>
    <row r="104" spans="1:20" ht="18.75" customHeight="1" thickBot="1" x14ac:dyDescent="0.25">
      <c r="A104" s="241"/>
      <c r="B104" s="243"/>
      <c r="C104" s="34" t="s">
        <v>2</v>
      </c>
      <c r="D104" s="34" t="s">
        <v>3</v>
      </c>
      <c r="E104" s="35" t="s">
        <v>4</v>
      </c>
      <c r="F104" s="248"/>
      <c r="G104" s="34" t="s">
        <v>2</v>
      </c>
      <c r="H104" s="34" t="s">
        <v>3</v>
      </c>
      <c r="I104" s="35" t="s">
        <v>4</v>
      </c>
      <c r="J104" s="248"/>
      <c r="K104" s="34" t="s">
        <v>2</v>
      </c>
      <c r="L104" s="34" t="s">
        <v>3</v>
      </c>
      <c r="M104" s="35" t="s">
        <v>4</v>
      </c>
      <c r="N104" s="248"/>
      <c r="O104" s="119" t="s">
        <v>2</v>
      </c>
      <c r="P104" s="34" t="s">
        <v>3</v>
      </c>
      <c r="Q104" s="118" t="s">
        <v>4</v>
      </c>
      <c r="R104" s="36" t="s">
        <v>4</v>
      </c>
      <c r="S104" s="248"/>
      <c r="T104" s="248"/>
    </row>
    <row r="105" spans="1:20" ht="18.75" customHeight="1" x14ac:dyDescent="0.2">
      <c r="A105" s="21">
        <v>1</v>
      </c>
      <c r="B105" s="102" t="s">
        <v>1</v>
      </c>
      <c r="C105" s="22">
        <v>3</v>
      </c>
      <c r="D105" s="22"/>
      <c r="E105" s="23"/>
      <c r="F105" s="24">
        <f>AVERAGE(C105:E105)</f>
        <v>3</v>
      </c>
      <c r="G105" s="22">
        <v>3</v>
      </c>
      <c r="H105" s="22"/>
      <c r="I105" s="23"/>
      <c r="J105" s="24">
        <f>AVERAGE(G105:I105)</f>
        <v>3</v>
      </c>
      <c r="K105" s="22">
        <v>3</v>
      </c>
      <c r="L105" s="22"/>
      <c r="M105" s="23"/>
      <c r="N105" s="24">
        <f>AVERAGE(K105:M105)</f>
        <v>3</v>
      </c>
      <c r="O105" s="112">
        <v>3</v>
      </c>
      <c r="P105" s="120"/>
      <c r="Q105" s="108"/>
      <c r="R105" s="25"/>
      <c r="S105" s="24">
        <f>AVERAGE(O105:Q105)</f>
        <v>3</v>
      </c>
      <c r="T105" s="26" t="str">
        <f>IF(SUM(C105:E105,G105:I105,K105:M105,O105:Q105)&gt;0,"+","-")</f>
        <v>+</v>
      </c>
    </row>
    <row r="106" spans="1:20" ht="18.75" customHeight="1" x14ac:dyDescent="0.2">
      <c r="A106" s="21">
        <v>2</v>
      </c>
      <c r="B106" s="102" t="s">
        <v>1</v>
      </c>
      <c r="C106" s="22">
        <v>3</v>
      </c>
      <c r="D106" s="22"/>
      <c r="E106" s="23"/>
      <c r="F106" s="24">
        <f t="shared" ref="F106:F133" si="10">AVERAGE(C106:E106)</f>
        <v>3</v>
      </c>
      <c r="G106" s="22">
        <v>3</v>
      </c>
      <c r="H106" s="22"/>
      <c r="I106" s="23"/>
      <c r="J106" s="24">
        <f t="shared" ref="J106:J133" si="11">AVERAGE(G106:I106)</f>
        <v>3</v>
      </c>
      <c r="K106" s="22">
        <v>3</v>
      </c>
      <c r="L106" s="22"/>
      <c r="M106" s="23"/>
      <c r="N106" s="24">
        <f t="shared" ref="N106:N133" si="12">AVERAGE(K106:M106)</f>
        <v>3</v>
      </c>
      <c r="O106" s="112">
        <v>3</v>
      </c>
      <c r="P106" s="98"/>
      <c r="Q106" s="108"/>
      <c r="R106" s="25"/>
      <c r="S106" s="24">
        <f t="shared" ref="S106:S133" si="13">AVERAGE(O106:Q106)</f>
        <v>3</v>
      </c>
      <c r="T106" s="26" t="str">
        <f t="shared" ref="T106:T133" si="14">IF(SUM(C106:E106,G106:I106,K106:M106,O106:Q106)&gt;0,"+","-")</f>
        <v>+</v>
      </c>
    </row>
    <row r="107" spans="1:20" ht="18.75" customHeight="1" x14ac:dyDescent="0.2">
      <c r="A107" s="21">
        <v>3</v>
      </c>
      <c r="B107" s="102" t="s">
        <v>1</v>
      </c>
      <c r="C107" s="22">
        <v>3</v>
      </c>
      <c r="D107" s="22"/>
      <c r="E107" s="23"/>
      <c r="F107" s="24">
        <f t="shared" si="10"/>
        <v>3</v>
      </c>
      <c r="G107" s="22">
        <v>3</v>
      </c>
      <c r="H107" s="22"/>
      <c r="I107" s="23"/>
      <c r="J107" s="24">
        <f t="shared" si="11"/>
        <v>3</v>
      </c>
      <c r="K107" s="22">
        <v>3</v>
      </c>
      <c r="L107" s="22"/>
      <c r="M107" s="23"/>
      <c r="N107" s="24">
        <f t="shared" si="12"/>
        <v>3</v>
      </c>
      <c r="O107" s="112">
        <v>3</v>
      </c>
      <c r="P107" s="98"/>
      <c r="Q107" s="108"/>
      <c r="R107" s="25"/>
      <c r="S107" s="24">
        <f t="shared" si="13"/>
        <v>3</v>
      </c>
      <c r="T107" s="26" t="str">
        <f t="shared" si="14"/>
        <v>+</v>
      </c>
    </row>
    <row r="108" spans="1:20" ht="18.75" customHeight="1" x14ac:dyDescent="0.2">
      <c r="A108" s="21">
        <v>4</v>
      </c>
      <c r="B108" s="102" t="s">
        <v>1</v>
      </c>
      <c r="C108" s="22"/>
      <c r="D108" s="22"/>
      <c r="E108" s="23">
        <v>1</v>
      </c>
      <c r="F108" s="24">
        <f t="shared" si="10"/>
        <v>1</v>
      </c>
      <c r="G108" s="22">
        <v>3</v>
      </c>
      <c r="H108" s="22"/>
      <c r="I108" s="23"/>
      <c r="J108" s="24">
        <f t="shared" si="11"/>
        <v>3</v>
      </c>
      <c r="K108" s="22">
        <v>3</v>
      </c>
      <c r="L108" s="22"/>
      <c r="M108" s="23"/>
      <c r="N108" s="24">
        <f t="shared" si="12"/>
        <v>3</v>
      </c>
      <c r="O108" s="112">
        <v>3</v>
      </c>
      <c r="P108" s="98"/>
      <c r="Q108" s="108"/>
      <c r="R108" s="25"/>
      <c r="S108" s="24">
        <f t="shared" si="13"/>
        <v>3</v>
      </c>
      <c r="T108" s="26" t="str">
        <f t="shared" si="14"/>
        <v>+</v>
      </c>
    </row>
    <row r="109" spans="1:20" ht="18.75" customHeight="1" x14ac:dyDescent="0.2">
      <c r="A109" s="21">
        <v>5</v>
      </c>
      <c r="B109" s="102" t="s">
        <v>1</v>
      </c>
      <c r="C109" s="22"/>
      <c r="D109" s="22"/>
      <c r="E109" s="23">
        <v>1</v>
      </c>
      <c r="F109" s="24">
        <f t="shared" si="10"/>
        <v>1</v>
      </c>
      <c r="G109" s="22">
        <v>3</v>
      </c>
      <c r="H109" s="22"/>
      <c r="I109" s="23"/>
      <c r="J109" s="24">
        <f t="shared" si="11"/>
        <v>3</v>
      </c>
      <c r="K109" s="22">
        <v>3</v>
      </c>
      <c r="L109" s="22"/>
      <c r="M109" s="23"/>
      <c r="N109" s="24">
        <f t="shared" si="12"/>
        <v>3</v>
      </c>
      <c r="O109" s="112">
        <v>3</v>
      </c>
      <c r="P109" s="98"/>
      <c r="Q109" s="108"/>
      <c r="R109" s="25"/>
      <c r="S109" s="24">
        <f t="shared" si="13"/>
        <v>3</v>
      </c>
      <c r="T109" s="26" t="str">
        <f t="shared" si="14"/>
        <v>+</v>
      </c>
    </row>
    <row r="110" spans="1:20" ht="18.75" customHeight="1" x14ac:dyDescent="0.2">
      <c r="A110" s="21">
        <v>6</v>
      </c>
      <c r="B110" s="102" t="s">
        <v>1</v>
      </c>
      <c r="C110" s="22"/>
      <c r="D110" s="22"/>
      <c r="E110" s="23">
        <v>1</v>
      </c>
      <c r="F110" s="24">
        <f t="shared" si="10"/>
        <v>1</v>
      </c>
      <c r="G110" s="22"/>
      <c r="H110" s="22"/>
      <c r="I110" s="23">
        <v>1</v>
      </c>
      <c r="J110" s="24">
        <f t="shared" si="11"/>
        <v>1</v>
      </c>
      <c r="K110" s="22">
        <v>3</v>
      </c>
      <c r="L110" s="22"/>
      <c r="M110" s="23"/>
      <c r="N110" s="24">
        <f t="shared" si="12"/>
        <v>3</v>
      </c>
      <c r="O110" s="112">
        <v>3</v>
      </c>
      <c r="P110" s="98"/>
      <c r="Q110" s="108"/>
      <c r="R110" s="25"/>
      <c r="S110" s="24">
        <f t="shared" si="13"/>
        <v>3</v>
      </c>
      <c r="T110" s="26" t="str">
        <f t="shared" si="14"/>
        <v>+</v>
      </c>
    </row>
    <row r="111" spans="1:20" ht="18.75" customHeight="1" x14ac:dyDescent="0.2">
      <c r="A111" s="21">
        <v>7</v>
      </c>
      <c r="B111" s="102" t="s">
        <v>1</v>
      </c>
      <c r="C111" s="22">
        <v>3</v>
      </c>
      <c r="D111" s="22"/>
      <c r="E111" s="23"/>
      <c r="F111" s="24">
        <f t="shared" si="10"/>
        <v>3</v>
      </c>
      <c r="G111" s="22"/>
      <c r="H111" s="22"/>
      <c r="I111" s="23">
        <v>1</v>
      </c>
      <c r="J111" s="24">
        <f t="shared" si="11"/>
        <v>1</v>
      </c>
      <c r="K111" s="22">
        <v>3</v>
      </c>
      <c r="L111" s="22"/>
      <c r="M111" s="23"/>
      <c r="N111" s="24">
        <f t="shared" si="12"/>
        <v>3</v>
      </c>
      <c r="O111" s="112"/>
      <c r="P111" s="98"/>
      <c r="Q111" s="108">
        <v>1</v>
      </c>
      <c r="R111" s="25"/>
      <c r="S111" s="24">
        <f t="shared" si="13"/>
        <v>1</v>
      </c>
      <c r="T111" s="26" t="str">
        <f t="shared" si="14"/>
        <v>+</v>
      </c>
    </row>
    <row r="112" spans="1:20" ht="18.75" customHeight="1" x14ac:dyDescent="0.2">
      <c r="A112" s="21">
        <v>8</v>
      </c>
      <c r="B112" s="102" t="s">
        <v>1</v>
      </c>
      <c r="C112" s="22">
        <v>3</v>
      </c>
      <c r="D112" s="22"/>
      <c r="E112" s="23"/>
      <c r="F112" s="24">
        <f t="shared" si="10"/>
        <v>3</v>
      </c>
      <c r="G112" s="22"/>
      <c r="H112" s="22"/>
      <c r="I112" s="23">
        <v>1</v>
      </c>
      <c r="J112" s="24">
        <f t="shared" si="11"/>
        <v>1</v>
      </c>
      <c r="K112" s="22">
        <v>3</v>
      </c>
      <c r="L112" s="22"/>
      <c r="M112" s="23"/>
      <c r="N112" s="24">
        <f t="shared" si="12"/>
        <v>3</v>
      </c>
      <c r="O112" s="112"/>
      <c r="P112" s="98"/>
      <c r="Q112" s="108">
        <v>1</v>
      </c>
      <c r="R112" s="25"/>
      <c r="S112" s="24">
        <f t="shared" si="13"/>
        <v>1</v>
      </c>
      <c r="T112" s="26" t="str">
        <f t="shared" si="14"/>
        <v>+</v>
      </c>
    </row>
    <row r="113" spans="1:20" ht="18.75" customHeight="1" x14ac:dyDescent="0.2">
      <c r="A113" s="21">
        <v>9</v>
      </c>
      <c r="B113" s="102" t="s">
        <v>1</v>
      </c>
      <c r="C113" s="22">
        <v>3</v>
      </c>
      <c r="D113" s="22"/>
      <c r="E113" s="23"/>
      <c r="F113" s="24">
        <f t="shared" si="10"/>
        <v>3</v>
      </c>
      <c r="G113" s="22">
        <v>3</v>
      </c>
      <c r="H113" s="22"/>
      <c r="I113" s="23"/>
      <c r="J113" s="24">
        <f t="shared" si="11"/>
        <v>3</v>
      </c>
      <c r="K113" s="22">
        <v>3</v>
      </c>
      <c r="L113" s="22"/>
      <c r="M113" s="23"/>
      <c r="N113" s="24">
        <f t="shared" si="12"/>
        <v>3</v>
      </c>
      <c r="O113" s="112"/>
      <c r="P113" s="98"/>
      <c r="Q113" s="108">
        <v>1</v>
      </c>
      <c r="R113" s="25"/>
      <c r="S113" s="24">
        <f t="shared" si="13"/>
        <v>1</v>
      </c>
      <c r="T113" s="26" t="str">
        <f t="shared" si="14"/>
        <v>+</v>
      </c>
    </row>
    <row r="114" spans="1:20" ht="18.75" customHeight="1" x14ac:dyDescent="0.2">
      <c r="A114" s="21">
        <v>10</v>
      </c>
      <c r="B114" s="102" t="s">
        <v>1</v>
      </c>
      <c r="C114" s="22">
        <v>3</v>
      </c>
      <c r="D114" s="22"/>
      <c r="E114" s="23"/>
      <c r="F114" s="24">
        <f t="shared" si="10"/>
        <v>3</v>
      </c>
      <c r="G114" s="22">
        <v>3</v>
      </c>
      <c r="H114" s="22"/>
      <c r="I114" s="23"/>
      <c r="J114" s="24">
        <f t="shared" si="11"/>
        <v>3</v>
      </c>
      <c r="K114" s="22">
        <v>3</v>
      </c>
      <c r="L114" s="22"/>
      <c r="M114" s="23"/>
      <c r="N114" s="24">
        <f t="shared" si="12"/>
        <v>3</v>
      </c>
      <c r="O114" s="112"/>
      <c r="P114" s="98"/>
      <c r="Q114" s="108">
        <v>1</v>
      </c>
      <c r="R114" s="25"/>
      <c r="S114" s="24">
        <f t="shared" si="13"/>
        <v>1</v>
      </c>
      <c r="T114" s="26" t="str">
        <f t="shared" si="14"/>
        <v>+</v>
      </c>
    </row>
    <row r="115" spans="1:20" ht="18.75" customHeight="1" x14ac:dyDescent="0.2">
      <c r="A115" s="21">
        <v>11</v>
      </c>
      <c r="B115" s="102" t="s">
        <v>1</v>
      </c>
      <c r="C115" s="22"/>
      <c r="D115" s="22">
        <v>2</v>
      </c>
      <c r="E115" s="23"/>
      <c r="F115" s="24">
        <f t="shared" si="10"/>
        <v>2</v>
      </c>
      <c r="G115" s="22"/>
      <c r="H115" s="22">
        <v>2</v>
      </c>
      <c r="I115" s="23"/>
      <c r="J115" s="24">
        <f t="shared" si="11"/>
        <v>2</v>
      </c>
      <c r="K115" s="22"/>
      <c r="L115" s="22"/>
      <c r="M115" s="23">
        <v>1</v>
      </c>
      <c r="N115" s="24">
        <f t="shared" si="12"/>
        <v>1</v>
      </c>
      <c r="O115" s="112"/>
      <c r="P115" s="98"/>
      <c r="Q115" s="108">
        <v>1</v>
      </c>
      <c r="R115" s="25"/>
      <c r="S115" s="24">
        <f t="shared" si="13"/>
        <v>1</v>
      </c>
      <c r="T115" s="26" t="str">
        <f t="shared" si="14"/>
        <v>+</v>
      </c>
    </row>
    <row r="116" spans="1:20" ht="18.75" customHeight="1" x14ac:dyDescent="0.2">
      <c r="A116" s="21">
        <v>12</v>
      </c>
      <c r="B116" s="102" t="s">
        <v>1</v>
      </c>
      <c r="C116" s="22"/>
      <c r="D116" s="22">
        <v>2</v>
      </c>
      <c r="E116" s="23"/>
      <c r="F116" s="24">
        <f t="shared" si="10"/>
        <v>2</v>
      </c>
      <c r="G116" s="22"/>
      <c r="H116" s="22">
        <v>2</v>
      </c>
      <c r="I116" s="23"/>
      <c r="J116" s="24">
        <f t="shared" si="11"/>
        <v>2</v>
      </c>
      <c r="K116" s="22"/>
      <c r="L116" s="22"/>
      <c r="M116" s="23">
        <v>1</v>
      </c>
      <c r="N116" s="24">
        <f t="shared" si="12"/>
        <v>1</v>
      </c>
      <c r="O116" s="112"/>
      <c r="P116" s="98"/>
      <c r="Q116" s="108">
        <v>1</v>
      </c>
      <c r="R116" s="25"/>
      <c r="S116" s="24">
        <f t="shared" si="13"/>
        <v>1</v>
      </c>
      <c r="T116" s="26" t="str">
        <f t="shared" si="14"/>
        <v>+</v>
      </c>
    </row>
    <row r="117" spans="1:20" ht="18.75" customHeight="1" x14ac:dyDescent="0.2">
      <c r="A117" s="21">
        <v>13</v>
      </c>
      <c r="B117" s="102" t="s">
        <v>1</v>
      </c>
      <c r="C117" s="22"/>
      <c r="D117" s="22">
        <v>2</v>
      </c>
      <c r="E117" s="23"/>
      <c r="F117" s="24">
        <f t="shared" si="10"/>
        <v>2</v>
      </c>
      <c r="G117" s="22"/>
      <c r="H117" s="22">
        <v>2</v>
      </c>
      <c r="I117" s="23"/>
      <c r="J117" s="24">
        <f t="shared" si="11"/>
        <v>2</v>
      </c>
      <c r="K117" s="22"/>
      <c r="L117" s="22"/>
      <c r="M117" s="23">
        <v>1</v>
      </c>
      <c r="N117" s="24">
        <f t="shared" si="12"/>
        <v>1</v>
      </c>
      <c r="O117" s="112"/>
      <c r="P117" s="98">
        <v>2</v>
      </c>
      <c r="Q117" s="108"/>
      <c r="R117" s="25"/>
      <c r="S117" s="24">
        <f t="shared" si="13"/>
        <v>2</v>
      </c>
      <c r="T117" s="26" t="str">
        <f t="shared" si="14"/>
        <v>+</v>
      </c>
    </row>
    <row r="118" spans="1:20" ht="18.75" customHeight="1" x14ac:dyDescent="0.2">
      <c r="A118" s="21">
        <v>14</v>
      </c>
      <c r="B118" s="102" t="s">
        <v>1</v>
      </c>
      <c r="C118" s="22"/>
      <c r="D118" s="22">
        <v>2</v>
      </c>
      <c r="E118" s="23"/>
      <c r="F118" s="24">
        <f t="shared" si="10"/>
        <v>2</v>
      </c>
      <c r="G118" s="22"/>
      <c r="H118" s="22">
        <v>2</v>
      </c>
      <c r="I118" s="23"/>
      <c r="J118" s="24">
        <f t="shared" si="11"/>
        <v>2</v>
      </c>
      <c r="K118" s="22"/>
      <c r="L118" s="22">
        <v>2</v>
      </c>
      <c r="M118" s="23"/>
      <c r="N118" s="24">
        <f t="shared" si="12"/>
        <v>2</v>
      </c>
      <c r="O118" s="112"/>
      <c r="P118" s="98">
        <v>2</v>
      </c>
      <c r="Q118" s="108"/>
      <c r="R118" s="25"/>
      <c r="S118" s="24">
        <f t="shared" si="13"/>
        <v>2</v>
      </c>
      <c r="T118" s="26" t="str">
        <f t="shared" si="14"/>
        <v>+</v>
      </c>
    </row>
    <row r="119" spans="1:20" ht="18.75" customHeight="1" x14ac:dyDescent="0.2">
      <c r="A119" s="21">
        <v>15</v>
      </c>
      <c r="B119" s="102" t="s">
        <v>1</v>
      </c>
      <c r="C119" s="22"/>
      <c r="D119" s="22">
        <v>2</v>
      </c>
      <c r="E119" s="23"/>
      <c r="F119" s="24">
        <f t="shared" si="10"/>
        <v>2</v>
      </c>
      <c r="G119" s="22"/>
      <c r="H119" s="22">
        <v>2</v>
      </c>
      <c r="I119" s="23"/>
      <c r="J119" s="24">
        <f t="shared" si="11"/>
        <v>2</v>
      </c>
      <c r="K119" s="22"/>
      <c r="L119" s="22">
        <v>2</v>
      </c>
      <c r="M119" s="23"/>
      <c r="N119" s="24">
        <f t="shared" si="12"/>
        <v>2</v>
      </c>
      <c r="O119" s="112"/>
      <c r="P119" s="98">
        <v>2</v>
      </c>
      <c r="Q119" s="108"/>
      <c r="R119" s="25"/>
      <c r="S119" s="24">
        <f t="shared" si="13"/>
        <v>2</v>
      </c>
      <c r="T119" s="26" t="str">
        <f t="shared" si="14"/>
        <v>+</v>
      </c>
    </row>
    <row r="120" spans="1:20" ht="18.75" customHeight="1" x14ac:dyDescent="0.2">
      <c r="A120" s="21">
        <v>16</v>
      </c>
      <c r="B120" s="102" t="s">
        <v>1</v>
      </c>
      <c r="C120" s="22"/>
      <c r="D120" s="22">
        <v>2</v>
      </c>
      <c r="E120" s="23"/>
      <c r="F120" s="24">
        <f t="shared" si="10"/>
        <v>2</v>
      </c>
      <c r="G120" s="22"/>
      <c r="H120" s="22">
        <v>2</v>
      </c>
      <c r="I120" s="23"/>
      <c r="J120" s="24">
        <f t="shared" si="11"/>
        <v>2</v>
      </c>
      <c r="K120" s="22"/>
      <c r="L120" s="22">
        <v>2</v>
      </c>
      <c r="M120" s="23"/>
      <c r="N120" s="24">
        <f t="shared" si="12"/>
        <v>2</v>
      </c>
      <c r="O120" s="112"/>
      <c r="P120" s="98">
        <v>2</v>
      </c>
      <c r="Q120" s="108"/>
      <c r="R120" s="25"/>
      <c r="S120" s="24">
        <f t="shared" si="13"/>
        <v>2</v>
      </c>
      <c r="T120" s="26" t="str">
        <f t="shared" si="14"/>
        <v>+</v>
      </c>
    </row>
    <row r="121" spans="1:20" ht="18.75" customHeight="1" x14ac:dyDescent="0.2">
      <c r="A121" s="21">
        <v>17</v>
      </c>
      <c r="B121" s="102" t="s">
        <v>1</v>
      </c>
      <c r="C121" s="22"/>
      <c r="D121" s="22">
        <v>2</v>
      </c>
      <c r="E121" s="23"/>
      <c r="F121" s="24">
        <f t="shared" si="10"/>
        <v>2</v>
      </c>
      <c r="G121" s="22"/>
      <c r="H121" s="22">
        <v>2</v>
      </c>
      <c r="I121" s="23"/>
      <c r="J121" s="24">
        <f t="shared" si="11"/>
        <v>2</v>
      </c>
      <c r="K121" s="22"/>
      <c r="L121" s="22">
        <v>2</v>
      </c>
      <c r="M121" s="23"/>
      <c r="N121" s="24">
        <f t="shared" si="12"/>
        <v>2</v>
      </c>
      <c r="O121" s="112"/>
      <c r="P121" s="98"/>
      <c r="Q121" s="108">
        <v>1</v>
      </c>
      <c r="R121" s="25"/>
      <c r="S121" s="24">
        <f t="shared" si="13"/>
        <v>1</v>
      </c>
      <c r="T121" s="26" t="str">
        <f t="shared" si="14"/>
        <v>+</v>
      </c>
    </row>
    <row r="122" spans="1:20" ht="18.75" customHeight="1" x14ac:dyDescent="0.2">
      <c r="A122" s="21">
        <v>18</v>
      </c>
      <c r="B122" s="102" t="s">
        <v>1</v>
      </c>
      <c r="C122" s="22"/>
      <c r="D122" s="22">
        <v>2</v>
      </c>
      <c r="E122" s="23"/>
      <c r="F122" s="24">
        <f t="shared" si="10"/>
        <v>2</v>
      </c>
      <c r="G122" s="22"/>
      <c r="H122" s="22">
        <v>2</v>
      </c>
      <c r="I122" s="23"/>
      <c r="J122" s="24">
        <f t="shared" si="11"/>
        <v>2</v>
      </c>
      <c r="K122" s="22"/>
      <c r="L122" s="22">
        <v>2</v>
      </c>
      <c r="M122" s="23"/>
      <c r="N122" s="24">
        <f t="shared" si="12"/>
        <v>2</v>
      </c>
      <c r="O122" s="112"/>
      <c r="P122" s="98"/>
      <c r="Q122" s="108">
        <v>1</v>
      </c>
      <c r="R122" s="25"/>
      <c r="S122" s="24">
        <f t="shared" si="13"/>
        <v>1</v>
      </c>
      <c r="T122" s="26" t="str">
        <f t="shared" si="14"/>
        <v>+</v>
      </c>
    </row>
    <row r="123" spans="1:20" ht="18.75" customHeight="1" x14ac:dyDescent="0.2">
      <c r="A123" s="21">
        <v>19</v>
      </c>
      <c r="B123" s="102" t="s">
        <v>1</v>
      </c>
      <c r="C123" s="22"/>
      <c r="D123" s="22">
        <v>2</v>
      </c>
      <c r="E123" s="23"/>
      <c r="F123" s="24">
        <f t="shared" si="10"/>
        <v>2</v>
      </c>
      <c r="G123" s="22"/>
      <c r="H123" s="22">
        <v>2</v>
      </c>
      <c r="I123" s="23"/>
      <c r="J123" s="24">
        <f t="shared" si="11"/>
        <v>2</v>
      </c>
      <c r="K123" s="22"/>
      <c r="L123" s="22">
        <v>2</v>
      </c>
      <c r="M123" s="23"/>
      <c r="N123" s="24">
        <f t="shared" si="12"/>
        <v>2</v>
      </c>
      <c r="O123" s="112"/>
      <c r="P123" s="98"/>
      <c r="Q123" s="108">
        <v>1</v>
      </c>
      <c r="R123" s="25"/>
      <c r="S123" s="24">
        <f t="shared" si="13"/>
        <v>1</v>
      </c>
      <c r="T123" s="26" t="str">
        <f t="shared" si="14"/>
        <v>+</v>
      </c>
    </row>
    <row r="124" spans="1:20" ht="18.75" customHeight="1" x14ac:dyDescent="0.2">
      <c r="A124" s="21">
        <v>20</v>
      </c>
      <c r="B124" s="102" t="s">
        <v>1</v>
      </c>
      <c r="C124" s="22"/>
      <c r="D124" s="22"/>
      <c r="E124" s="23">
        <v>1</v>
      </c>
      <c r="F124" s="24">
        <f t="shared" si="10"/>
        <v>1</v>
      </c>
      <c r="G124" s="22"/>
      <c r="H124" s="22"/>
      <c r="I124" s="23">
        <v>1</v>
      </c>
      <c r="J124" s="24">
        <f t="shared" si="11"/>
        <v>1</v>
      </c>
      <c r="K124" s="22"/>
      <c r="L124" s="22"/>
      <c r="M124" s="23">
        <v>1</v>
      </c>
      <c r="N124" s="24">
        <f t="shared" si="12"/>
        <v>1</v>
      </c>
      <c r="O124" s="112"/>
      <c r="P124" s="98"/>
      <c r="Q124" s="108">
        <v>1</v>
      </c>
      <c r="R124" s="25"/>
      <c r="S124" s="24">
        <f t="shared" si="13"/>
        <v>1</v>
      </c>
      <c r="T124" s="26" t="str">
        <f t="shared" si="14"/>
        <v>+</v>
      </c>
    </row>
    <row r="125" spans="1:20" ht="18.75" customHeight="1" x14ac:dyDescent="0.2">
      <c r="A125" s="21">
        <v>21</v>
      </c>
      <c r="B125" s="102" t="s">
        <v>1</v>
      </c>
      <c r="C125" s="22"/>
      <c r="D125" s="22"/>
      <c r="E125" s="23">
        <v>1</v>
      </c>
      <c r="F125" s="24">
        <f t="shared" si="10"/>
        <v>1</v>
      </c>
      <c r="G125" s="22"/>
      <c r="H125" s="22"/>
      <c r="I125" s="23">
        <v>1</v>
      </c>
      <c r="J125" s="24">
        <f t="shared" si="11"/>
        <v>1</v>
      </c>
      <c r="K125" s="22"/>
      <c r="L125" s="22"/>
      <c r="M125" s="23">
        <v>1</v>
      </c>
      <c r="N125" s="24">
        <f t="shared" si="12"/>
        <v>1</v>
      </c>
      <c r="O125" s="112"/>
      <c r="P125" s="98"/>
      <c r="Q125" s="108">
        <v>1</v>
      </c>
      <c r="R125" s="25"/>
      <c r="S125" s="24">
        <f t="shared" si="13"/>
        <v>1</v>
      </c>
      <c r="T125" s="26" t="str">
        <f t="shared" si="14"/>
        <v>+</v>
      </c>
    </row>
    <row r="126" spans="1:20" ht="18.75" customHeight="1" x14ac:dyDescent="0.2">
      <c r="A126" s="21">
        <v>22</v>
      </c>
      <c r="B126" s="102" t="s">
        <v>1</v>
      </c>
      <c r="C126" s="22"/>
      <c r="D126" s="22"/>
      <c r="E126" s="23">
        <v>1</v>
      </c>
      <c r="F126" s="24">
        <f t="shared" si="10"/>
        <v>1</v>
      </c>
      <c r="G126" s="22"/>
      <c r="H126" s="22"/>
      <c r="I126" s="23">
        <v>1</v>
      </c>
      <c r="J126" s="24">
        <f t="shared" si="11"/>
        <v>1</v>
      </c>
      <c r="K126" s="22"/>
      <c r="L126" s="22"/>
      <c r="M126" s="23">
        <v>1</v>
      </c>
      <c r="N126" s="24">
        <f t="shared" si="12"/>
        <v>1</v>
      </c>
      <c r="O126" s="112"/>
      <c r="P126" s="98"/>
      <c r="Q126" s="108">
        <v>1</v>
      </c>
      <c r="R126" s="25"/>
      <c r="S126" s="24">
        <f t="shared" si="13"/>
        <v>1</v>
      </c>
      <c r="T126" s="26" t="str">
        <f t="shared" si="14"/>
        <v>+</v>
      </c>
    </row>
    <row r="127" spans="1:20" ht="18.75" customHeight="1" x14ac:dyDescent="0.2">
      <c r="A127" s="21">
        <v>23</v>
      </c>
      <c r="B127" s="102" t="s">
        <v>1</v>
      </c>
      <c r="C127" s="22"/>
      <c r="D127" s="22"/>
      <c r="E127" s="23">
        <v>1</v>
      </c>
      <c r="F127" s="24">
        <f t="shared" si="10"/>
        <v>1</v>
      </c>
      <c r="G127" s="22"/>
      <c r="H127" s="22"/>
      <c r="I127" s="23">
        <v>1</v>
      </c>
      <c r="J127" s="24">
        <f t="shared" si="11"/>
        <v>1</v>
      </c>
      <c r="K127" s="22"/>
      <c r="L127" s="22"/>
      <c r="M127" s="23">
        <v>1</v>
      </c>
      <c r="N127" s="24">
        <f t="shared" si="12"/>
        <v>1</v>
      </c>
      <c r="O127" s="112"/>
      <c r="P127" s="98"/>
      <c r="Q127" s="108">
        <v>1</v>
      </c>
      <c r="R127" s="25"/>
      <c r="S127" s="24">
        <f t="shared" si="13"/>
        <v>1</v>
      </c>
      <c r="T127" s="26" t="str">
        <f t="shared" si="14"/>
        <v>+</v>
      </c>
    </row>
    <row r="128" spans="1:20" ht="18.75" customHeight="1" x14ac:dyDescent="0.2">
      <c r="A128" s="21">
        <v>24</v>
      </c>
      <c r="B128" s="102" t="s">
        <v>1</v>
      </c>
      <c r="C128" s="22"/>
      <c r="D128" s="22"/>
      <c r="E128" s="23">
        <v>1</v>
      </c>
      <c r="F128" s="24">
        <f t="shared" si="10"/>
        <v>1</v>
      </c>
      <c r="G128" s="22"/>
      <c r="H128" s="22">
        <v>2</v>
      </c>
      <c r="I128" s="23"/>
      <c r="J128" s="24">
        <f t="shared" si="11"/>
        <v>2</v>
      </c>
      <c r="K128" s="22"/>
      <c r="L128" s="22">
        <v>2</v>
      </c>
      <c r="M128" s="23"/>
      <c r="N128" s="24">
        <f t="shared" si="12"/>
        <v>2</v>
      </c>
      <c r="O128" s="112"/>
      <c r="P128" s="98"/>
      <c r="Q128" s="108">
        <v>1</v>
      </c>
      <c r="R128" s="25"/>
      <c r="S128" s="24">
        <f t="shared" si="13"/>
        <v>1</v>
      </c>
      <c r="T128" s="26" t="str">
        <f t="shared" si="14"/>
        <v>+</v>
      </c>
    </row>
    <row r="129" spans="1:20" ht="18.75" customHeight="1" x14ac:dyDescent="0.2">
      <c r="A129" s="21">
        <v>25</v>
      </c>
      <c r="B129" s="102" t="s">
        <v>1</v>
      </c>
      <c r="C129" s="22"/>
      <c r="D129" s="22"/>
      <c r="E129" s="23">
        <v>1</v>
      </c>
      <c r="F129" s="24">
        <f t="shared" si="10"/>
        <v>1</v>
      </c>
      <c r="G129" s="22"/>
      <c r="H129" s="22"/>
      <c r="I129" s="23">
        <v>1</v>
      </c>
      <c r="J129" s="24">
        <f t="shared" si="11"/>
        <v>1</v>
      </c>
      <c r="K129" s="22"/>
      <c r="L129" s="22"/>
      <c r="M129" s="23">
        <v>1</v>
      </c>
      <c r="N129" s="24">
        <f t="shared" si="12"/>
        <v>1</v>
      </c>
      <c r="O129" s="112"/>
      <c r="P129" s="98"/>
      <c r="Q129" s="108">
        <v>1</v>
      </c>
      <c r="R129" s="25"/>
      <c r="S129" s="24">
        <f t="shared" si="13"/>
        <v>1</v>
      </c>
      <c r="T129" s="26" t="str">
        <f t="shared" si="14"/>
        <v>+</v>
      </c>
    </row>
    <row r="130" spans="1:20" ht="18.75" customHeight="1" x14ac:dyDescent="0.2">
      <c r="A130" s="21">
        <v>26</v>
      </c>
      <c r="B130" s="102" t="s">
        <v>1</v>
      </c>
      <c r="C130" s="22"/>
      <c r="D130" s="22"/>
      <c r="E130" s="23">
        <v>1</v>
      </c>
      <c r="F130" s="24">
        <f t="shared" si="10"/>
        <v>1</v>
      </c>
      <c r="G130" s="22"/>
      <c r="H130" s="22"/>
      <c r="I130" s="23">
        <v>1</v>
      </c>
      <c r="J130" s="24">
        <f t="shared" si="11"/>
        <v>1</v>
      </c>
      <c r="K130" s="22"/>
      <c r="L130" s="22"/>
      <c r="M130" s="23">
        <v>1</v>
      </c>
      <c r="N130" s="24">
        <f t="shared" si="12"/>
        <v>1</v>
      </c>
      <c r="O130" s="112"/>
      <c r="P130" s="98"/>
      <c r="Q130" s="108">
        <v>1</v>
      </c>
      <c r="R130" s="25"/>
      <c r="S130" s="24">
        <f t="shared" si="13"/>
        <v>1</v>
      </c>
      <c r="T130" s="26" t="str">
        <f t="shared" si="14"/>
        <v>+</v>
      </c>
    </row>
    <row r="131" spans="1:20" ht="18.75" customHeight="1" x14ac:dyDescent="0.2">
      <c r="A131" s="21">
        <v>27</v>
      </c>
      <c r="B131" s="102"/>
      <c r="C131" s="22"/>
      <c r="D131" s="22"/>
      <c r="E131" s="23">
        <v>0</v>
      </c>
      <c r="F131" s="24">
        <f t="shared" si="10"/>
        <v>0</v>
      </c>
      <c r="G131" s="22"/>
      <c r="H131" s="22"/>
      <c r="I131" s="23">
        <v>0</v>
      </c>
      <c r="J131" s="24">
        <f t="shared" si="11"/>
        <v>0</v>
      </c>
      <c r="K131" s="22"/>
      <c r="L131" s="22"/>
      <c r="M131" s="23">
        <v>0</v>
      </c>
      <c r="N131" s="24">
        <f t="shared" si="12"/>
        <v>0</v>
      </c>
      <c r="O131" s="112"/>
      <c r="P131" s="98"/>
      <c r="Q131" s="108">
        <v>0</v>
      </c>
      <c r="R131" s="25"/>
      <c r="S131" s="24">
        <f t="shared" si="13"/>
        <v>0</v>
      </c>
      <c r="T131" s="26" t="str">
        <f t="shared" si="14"/>
        <v>-</v>
      </c>
    </row>
    <row r="132" spans="1:20" ht="18.75" customHeight="1" x14ac:dyDescent="0.2">
      <c r="A132" s="21">
        <v>28</v>
      </c>
      <c r="B132" s="27"/>
      <c r="C132" s="22"/>
      <c r="D132" s="22"/>
      <c r="E132" s="23">
        <v>0</v>
      </c>
      <c r="F132" s="24">
        <f t="shared" si="10"/>
        <v>0</v>
      </c>
      <c r="G132" s="22"/>
      <c r="H132" s="22"/>
      <c r="I132" s="23">
        <v>0</v>
      </c>
      <c r="J132" s="24">
        <f t="shared" si="11"/>
        <v>0</v>
      </c>
      <c r="K132" s="22"/>
      <c r="L132" s="22"/>
      <c r="M132" s="23">
        <v>0</v>
      </c>
      <c r="N132" s="24">
        <f t="shared" si="12"/>
        <v>0</v>
      </c>
      <c r="O132" s="112"/>
      <c r="P132" s="98"/>
      <c r="Q132" s="108">
        <v>0</v>
      </c>
      <c r="R132" s="25"/>
      <c r="S132" s="24">
        <f t="shared" si="13"/>
        <v>0</v>
      </c>
      <c r="T132" s="26" t="str">
        <f t="shared" si="14"/>
        <v>-</v>
      </c>
    </row>
    <row r="133" spans="1:20" ht="18.75" customHeight="1" thickBot="1" x14ac:dyDescent="0.25">
      <c r="A133" s="21">
        <v>29</v>
      </c>
      <c r="B133" s="29"/>
      <c r="C133" s="22"/>
      <c r="D133" s="22"/>
      <c r="E133" s="23">
        <v>0</v>
      </c>
      <c r="F133" s="24">
        <f t="shared" si="10"/>
        <v>0</v>
      </c>
      <c r="G133" s="22"/>
      <c r="H133" s="22"/>
      <c r="I133" s="23">
        <v>0</v>
      </c>
      <c r="J133" s="24">
        <f t="shared" si="11"/>
        <v>0</v>
      </c>
      <c r="K133" s="22"/>
      <c r="L133" s="22"/>
      <c r="M133" s="23">
        <v>0</v>
      </c>
      <c r="N133" s="24">
        <f t="shared" si="12"/>
        <v>0</v>
      </c>
      <c r="O133" s="113"/>
      <c r="P133" s="97"/>
      <c r="Q133" s="117">
        <v>0</v>
      </c>
      <c r="R133" s="25"/>
      <c r="S133" s="24">
        <f t="shared" si="13"/>
        <v>0</v>
      </c>
      <c r="T133" s="26" t="str">
        <f t="shared" si="14"/>
        <v>-</v>
      </c>
    </row>
    <row r="134" spans="1:20" ht="18.75" customHeight="1" x14ac:dyDescent="0.2">
      <c r="A134" s="217" t="s">
        <v>23</v>
      </c>
      <c r="B134" s="218"/>
      <c r="C134" s="9">
        <f>COUNTIF(C105:C133,3)/T134</f>
        <v>0.26923076923076922</v>
      </c>
      <c r="D134" s="9">
        <f>COUNTIF(D105:D133,2)/T134</f>
        <v>0.34615384615384615</v>
      </c>
      <c r="E134" s="13">
        <f>COUNTIF(E105:E133,1)/T134</f>
        <v>0.38461538461538464</v>
      </c>
      <c r="F134" s="219">
        <f>SUMIF(F105:F133,"&gt;0")/T134</f>
        <v>1.8846153846153846</v>
      </c>
      <c r="G134" s="9">
        <f>COUNTIF(G105:G133,3)/T134</f>
        <v>0.26923076923076922</v>
      </c>
      <c r="H134" s="9">
        <f>COUNTIF(H105:H133,2)/T134</f>
        <v>0.38461538461538464</v>
      </c>
      <c r="I134" s="13">
        <f>COUNTIF(I105:I133,1)/T134</f>
        <v>0.34615384615384615</v>
      </c>
      <c r="J134" s="219">
        <f>SUMIF(J105:J133,"&gt;0")/T134</f>
        <v>1.9230769230769231</v>
      </c>
      <c r="K134" s="9">
        <f>COUNTIF(K105:K133,3)/T134</f>
        <v>0.38461538461538464</v>
      </c>
      <c r="L134" s="9">
        <f>COUNTIF(L105:L133,2)/T134</f>
        <v>0.26923076923076922</v>
      </c>
      <c r="M134" s="13">
        <f>COUNTIF(M105:M133,1)/T134</f>
        <v>0.34615384615384615</v>
      </c>
      <c r="N134" s="219">
        <f>SUMIF(N105:N133,"&gt;0")/T134</f>
        <v>2.0384615384615383</v>
      </c>
      <c r="O134" s="9">
        <f>COUNTIF(O105:O133,3)/T134</f>
        <v>0.23076923076923078</v>
      </c>
      <c r="P134" s="9">
        <f>COUNTIF(P105:P133,2)/T134</f>
        <v>0.15384615384615385</v>
      </c>
      <c r="Q134" s="9">
        <f>COUNTIF(Q105:Q133,1)/T134</f>
        <v>0.61538461538461542</v>
      </c>
      <c r="R134" s="9">
        <f>COUNTIF(R105:R133,3)/T134</f>
        <v>0</v>
      </c>
      <c r="S134" s="250">
        <f>SUMIF(S105:S133,"&gt;0")/T134</f>
        <v>1.6153846153846154</v>
      </c>
      <c r="T134" s="221">
        <f>COUNTIF(T105:T133,"+")</f>
        <v>26</v>
      </c>
    </row>
    <row r="135" spans="1:20" ht="18.75" customHeight="1" thickBot="1" x14ac:dyDescent="0.25">
      <c r="A135" s="227" t="s">
        <v>22</v>
      </c>
      <c r="B135" s="228"/>
      <c r="C135" s="15">
        <f>COUNTIF(C105:C133,"3")</f>
        <v>7</v>
      </c>
      <c r="D135" s="15">
        <f>COUNTIF(D105:D133,"2")</f>
        <v>9</v>
      </c>
      <c r="E135" s="16">
        <f>COUNTIF(E105:E133,"1")</f>
        <v>10</v>
      </c>
      <c r="F135" s="220"/>
      <c r="G135" s="15">
        <f>COUNTIF(G105:G133,"3")</f>
        <v>7</v>
      </c>
      <c r="H135" s="15">
        <f>COUNTIF(H105:H133,"2")</f>
        <v>10</v>
      </c>
      <c r="I135" s="16">
        <f>COUNTIF(I105:I133,"1")</f>
        <v>9</v>
      </c>
      <c r="J135" s="220"/>
      <c r="K135" s="15">
        <f>COUNTIF(K105:K133,"3")</f>
        <v>10</v>
      </c>
      <c r="L135" s="15">
        <f>COUNTIF(L105:L133,"2")</f>
        <v>7</v>
      </c>
      <c r="M135" s="16">
        <f>COUNTIF(M105:M133,"1")</f>
        <v>9</v>
      </c>
      <c r="N135" s="220"/>
      <c r="O135" s="15">
        <f>COUNTIF(O105:O133,"3")</f>
        <v>6</v>
      </c>
      <c r="P135" s="15">
        <f>COUNTIF(P105:P133,"2")</f>
        <v>4</v>
      </c>
      <c r="Q135" s="15">
        <f>COUNTIF(Q105:Q133,"1")</f>
        <v>16</v>
      </c>
      <c r="R135" s="15">
        <f>COUNTIF(R105:R133,"3")</f>
        <v>0</v>
      </c>
      <c r="S135" s="251"/>
      <c r="T135" s="222"/>
    </row>
    <row r="136" spans="1:20" ht="18.75" customHeight="1" x14ac:dyDescent="0.2">
      <c r="A136" s="19"/>
      <c r="B136" s="19"/>
      <c r="C136" s="20"/>
      <c r="D136" s="20"/>
      <c r="E136" s="20"/>
      <c r="F136" s="12"/>
      <c r="G136" s="20"/>
      <c r="H136" s="20"/>
      <c r="I136" s="20"/>
      <c r="J136" s="12"/>
      <c r="K136" s="20"/>
      <c r="L136" s="20"/>
      <c r="M136" s="20"/>
      <c r="N136" s="12"/>
      <c r="O136" s="20"/>
      <c r="P136" s="20"/>
      <c r="Q136" s="20"/>
      <c r="R136" s="20"/>
      <c r="S136" s="12"/>
      <c r="T136" s="20"/>
    </row>
    <row r="137" spans="1:20" ht="18.75" customHeight="1" x14ac:dyDescent="0.2">
      <c r="A137" s="19"/>
      <c r="B137" s="19"/>
      <c r="C137" s="20"/>
      <c r="D137" s="20"/>
      <c r="E137" s="20"/>
      <c r="F137" s="12"/>
      <c r="G137" s="20"/>
      <c r="H137" s="20"/>
      <c r="I137" s="20"/>
      <c r="J137" s="12"/>
      <c r="K137" s="20"/>
      <c r="L137" s="20"/>
      <c r="M137" s="20"/>
      <c r="N137" s="12"/>
      <c r="O137" s="20"/>
      <c r="P137" s="20"/>
      <c r="Q137" s="20"/>
      <c r="R137" s="20"/>
      <c r="S137" s="12"/>
      <c r="T137" s="20"/>
    </row>
    <row r="138" spans="1:20" ht="18.75" customHeight="1" x14ac:dyDescent="0.2">
      <c r="A138" s="19"/>
      <c r="B138" s="19"/>
      <c r="C138" s="20"/>
      <c r="D138" s="20"/>
      <c r="E138" s="20"/>
      <c r="F138" s="12"/>
      <c r="G138" s="20"/>
      <c r="H138" s="20"/>
      <c r="I138" s="20"/>
      <c r="J138" s="12"/>
      <c r="K138" s="20"/>
      <c r="L138" s="20"/>
      <c r="M138" s="20"/>
      <c r="N138" s="12"/>
      <c r="O138" s="20"/>
      <c r="P138" s="20"/>
      <c r="Q138" s="20"/>
      <c r="R138" s="20"/>
      <c r="S138" s="12"/>
      <c r="T138" s="20"/>
    </row>
    <row r="139" spans="1:20" ht="18.75" customHeight="1" x14ac:dyDescent="0.3">
      <c r="A139" s="234" t="s">
        <v>28</v>
      </c>
      <c r="B139" s="234"/>
      <c r="C139" s="234"/>
      <c r="D139" s="234"/>
      <c r="E139" s="234"/>
      <c r="F139" s="234"/>
      <c r="G139" s="234"/>
      <c r="H139" s="234"/>
      <c r="I139" s="234"/>
      <c r="J139" s="234"/>
      <c r="K139" s="234"/>
      <c r="L139" s="234"/>
      <c r="M139" s="234"/>
      <c r="N139" s="234"/>
      <c r="O139" s="234"/>
      <c r="P139" s="234"/>
      <c r="Q139" s="234"/>
      <c r="R139" s="234"/>
      <c r="S139" s="234"/>
      <c r="T139" s="234"/>
    </row>
    <row r="140" spans="1:20" ht="18.75" customHeight="1" x14ac:dyDescent="0.2">
      <c r="A140" s="235" t="s">
        <v>0</v>
      </c>
      <c r="B140" s="235"/>
      <c r="C140" s="235"/>
      <c r="D140" s="235"/>
      <c r="E140" s="235"/>
      <c r="F140" s="235"/>
      <c r="G140" s="235"/>
      <c r="H140" s="235"/>
      <c r="I140" s="235"/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</row>
    <row r="141" spans="1:20" ht="18.75" customHeight="1" x14ac:dyDescent="0.2">
      <c r="A141" s="235" t="s">
        <v>53</v>
      </c>
      <c r="B141" s="235"/>
      <c r="C141" s="235"/>
      <c r="D141" s="235"/>
      <c r="E141" s="235"/>
      <c r="F141" s="235"/>
      <c r="G141" s="235"/>
      <c r="H141" s="235"/>
      <c r="I141" s="235"/>
      <c r="J141" s="235"/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</row>
    <row r="142" spans="1:20" ht="18.75" customHeight="1" x14ac:dyDescent="0.3">
      <c r="A142" s="234" t="s">
        <v>49</v>
      </c>
      <c r="B142" s="234"/>
      <c r="C142" s="234"/>
      <c r="D142" s="234"/>
      <c r="E142" s="234"/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4"/>
    </row>
    <row r="143" spans="1:20" ht="18.75" customHeight="1" x14ac:dyDescent="0.2">
      <c r="A143" s="19"/>
      <c r="B143" s="19"/>
      <c r="C143" s="20"/>
      <c r="D143" s="20"/>
      <c r="E143" s="20"/>
      <c r="F143" s="12"/>
      <c r="G143" s="20"/>
      <c r="H143" s="20"/>
      <c r="I143" s="20"/>
      <c r="J143" s="12"/>
      <c r="K143" s="20"/>
      <c r="L143" s="20"/>
      <c r="M143" s="20"/>
      <c r="N143" s="12"/>
      <c r="O143" s="20"/>
      <c r="P143" s="20"/>
      <c r="Q143"/>
      <c r="R143"/>
      <c r="S143"/>
    </row>
    <row r="144" spans="1:20" s="89" customFormat="1" ht="18.75" customHeight="1" thickBot="1" x14ac:dyDescent="0.35">
      <c r="A144" s="236" t="s">
        <v>69</v>
      </c>
      <c r="B144" s="236"/>
      <c r="C144" s="237" t="s">
        <v>94</v>
      </c>
      <c r="D144" s="238"/>
      <c r="E144" s="238"/>
      <c r="F144" s="238"/>
      <c r="G144" s="238"/>
      <c r="H144" s="238"/>
      <c r="I144" s="238"/>
      <c r="J144" s="239"/>
      <c r="K144" s="95"/>
      <c r="L144" s="95"/>
      <c r="M144" s="95"/>
      <c r="N144" s="95"/>
      <c r="O144" s="95"/>
    </row>
    <row r="145" spans="1:20" s="89" customFormat="1" ht="18.75" customHeight="1" thickBot="1" x14ac:dyDescent="0.35">
      <c r="A145" s="236" t="s">
        <v>75</v>
      </c>
      <c r="B145" s="284"/>
      <c r="C145" s="285" t="s">
        <v>90</v>
      </c>
      <c r="D145" s="286"/>
      <c r="E145" s="286"/>
      <c r="F145" s="286"/>
      <c r="G145" s="286"/>
      <c r="H145" s="286"/>
      <c r="I145" s="286"/>
      <c r="J145" s="287"/>
      <c r="K145" s="160"/>
      <c r="L145" s="160"/>
      <c r="M145" s="160"/>
      <c r="N145" s="160"/>
      <c r="O145" s="160"/>
      <c r="P145" s="91"/>
      <c r="Q145" s="92"/>
      <c r="R145" s="93"/>
      <c r="S145" s="93"/>
    </row>
    <row r="146" spans="1:20" s="89" customFormat="1" ht="18.75" customHeight="1" x14ac:dyDescent="0.3">
      <c r="A146" s="90" t="s">
        <v>9</v>
      </c>
      <c r="B146" s="96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4"/>
      <c r="Q146" s="92"/>
      <c r="R146" s="93"/>
      <c r="S146" s="93"/>
    </row>
    <row r="147" spans="1:20" ht="18.75" customHeight="1" x14ac:dyDescent="0.2">
      <c r="A147" s="192" t="s">
        <v>50</v>
      </c>
      <c r="B147" s="192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99"/>
      <c r="Q147" s="2"/>
      <c r="R147" s="2"/>
      <c r="S147" s="2"/>
    </row>
    <row r="148" spans="1:20" ht="18.75" customHeight="1" x14ac:dyDescent="0.2">
      <c r="A148" s="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/>
      <c r="R148"/>
      <c r="S148"/>
    </row>
    <row r="149" spans="1:20" ht="18.75" customHeight="1" thickBot="1" x14ac:dyDescent="0.25">
      <c r="A149" s="19"/>
      <c r="B149" s="19"/>
      <c r="C149" s="20"/>
      <c r="D149" s="20"/>
      <c r="E149" s="20"/>
      <c r="F149" s="12"/>
      <c r="G149" s="20"/>
      <c r="H149" s="20"/>
      <c r="I149" s="20"/>
      <c r="J149" s="12"/>
      <c r="K149" s="20"/>
      <c r="L149" s="20"/>
      <c r="M149" s="20"/>
      <c r="N149" s="12"/>
      <c r="O149" s="20"/>
      <c r="P149" s="20"/>
      <c r="Q149" s="20"/>
      <c r="R149" s="20"/>
      <c r="S149" s="12"/>
      <c r="T149" s="20"/>
    </row>
    <row r="150" spans="1:20" ht="31.5" customHeight="1" x14ac:dyDescent="0.2">
      <c r="A150" s="240"/>
      <c r="B150" s="242" t="s">
        <v>1</v>
      </c>
      <c r="C150" s="244" t="s">
        <v>41</v>
      </c>
      <c r="D150" s="245"/>
      <c r="E150" s="246"/>
      <c r="F150" s="247" t="s">
        <v>29</v>
      </c>
      <c r="G150" s="249" t="s">
        <v>42</v>
      </c>
      <c r="H150" s="245"/>
      <c r="I150" s="246"/>
      <c r="J150" s="247" t="s">
        <v>29</v>
      </c>
      <c r="K150" s="249" t="s">
        <v>40</v>
      </c>
      <c r="L150" s="245"/>
      <c r="M150" s="246"/>
      <c r="N150" s="247" t="s">
        <v>29</v>
      </c>
      <c r="O150" s="244" t="s">
        <v>41</v>
      </c>
      <c r="P150" s="245"/>
      <c r="Q150" s="245"/>
      <c r="R150" s="246"/>
      <c r="S150" s="247" t="s">
        <v>29</v>
      </c>
      <c r="T150" s="247" t="s">
        <v>10</v>
      </c>
    </row>
    <row r="151" spans="1:20" ht="18.75" customHeight="1" thickBot="1" x14ac:dyDescent="0.25">
      <c r="A151" s="241"/>
      <c r="B151" s="243"/>
      <c r="C151" s="34" t="s">
        <v>2</v>
      </c>
      <c r="D151" s="34" t="s">
        <v>3</v>
      </c>
      <c r="E151" s="35" t="s">
        <v>4</v>
      </c>
      <c r="F151" s="248"/>
      <c r="G151" s="34" t="s">
        <v>2</v>
      </c>
      <c r="H151" s="34" t="s">
        <v>3</v>
      </c>
      <c r="I151" s="35" t="s">
        <v>4</v>
      </c>
      <c r="J151" s="248"/>
      <c r="K151" s="34" t="s">
        <v>2</v>
      </c>
      <c r="L151" s="34" t="s">
        <v>3</v>
      </c>
      <c r="M151" s="35" t="s">
        <v>4</v>
      </c>
      <c r="N151" s="248"/>
      <c r="O151" s="36" t="s">
        <v>2</v>
      </c>
      <c r="P151" s="115" t="s">
        <v>3</v>
      </c>
      <c r="Q151" s="36" t="s">
        <v>4</v>
      </c>
      <c r="R151" s="36" t="s">
        <v>4</v>
      </c>
      <c r="S151" s="248"/>
      <c r="T151" s="248"/>
    </row>
    <row r="152" spans="1:20" ht="18.75" customHeight="1" x14ac:dyDescent="0.2">
      <c r="A152" s="21">
        <v>1</v>
      </c>
      <c r="B152" s="102" t="s">
        <v>1</v>
      </c>
      <c r="C152" s="22">
        <v>3</v>
      </c>
      <c r="D152" s="22"/>
      <c r="E152" s="23"/>
      <c r="F152" s="24">
        <f>AVERAGE(C152:E152)</f>
        <v>3</v>
      </c>
      <c r="G152" s="22">
        <v>3</v>
      </c>
      <c r="H152" s="22"/>
      <c r="I152" s="23"/>
      <c r="J152" s="24">
        <f>AVERAGE(G152:I152)</f>
        <v>3</v>
      </c>
      <c r="K152" s="22">
        <v>3</v>
      </c>
      <c r="L152" s="22"/>
      <c r="M152" s="23"/>
      <c r="N152" s="24">
        <f>AVERAGE(K152:M152)</f>
        <v>3</v>
      </c>
      <c r="O152" s="111">
        <v>3</v>
      </c>
      <c r="P152" s="104"/>
      <c r="Q152" s="108"/>
      <c r="R152" s="25"/>
      <c r="S152" s="24">
        <f>AVERAGE(O152:Q152)</f>
        <v>3</v>
      </c>
      <c r="T152" s="26" t="str">
        <f>IF(SUM(C152:E152,G152:I152,K152:M152,O152:Q152)&gt;0,"+","-")</f>
        <v>+</v>
      </c>
    </row>
    <row r="153" spans="1:20" ht="18.75" customHeight="1" x14ac:dyDescent="0.2">
      <c r="A153" s="21">
        <v>2</v>
      </c>
      <c r="B153" s="102" t="s">
        <v>1</v>
      </c>
      <c r="C153" s="22">
        <v>3</v>
      </c>
      <c r="D153" s="22"/>
      <c r="E153" s="23"/>
      <c r="F153" s="24">
        <f t="shared" ref="F153:F180" si="15">AVERAGE(C153:E153)</f>
        <v>3</v>
      </c>
      <c r="G153" s="22">
        <v>3</v>
      </c>
      <c r="H153" s="22"/>
      <c r="I153" s="23"/>
      <c r="J153" s="24">
        <f t="shared" ref="J153:J180" si="16">AVERAGE(G153:I153)</f>
        <v>3</v>
      </c>
      <c r="K153" s="22">
        <v>3</v>
      </c>
      <c r="L153" s="22"/>
      <c r="M153" s="23"/>
      <c r="N153" s="24">
        <f t="shared" ref="N153:N180" si="17">AVERAGE(K153:M153)</f>
        <v>3</v>
      </c>
      <c r="O153" s="112">
        <v>3</v>
      </c>
      <c r="P153" s="104"/>
      <c r="Q153" s="108"/>
      <c r="R153" s="25"/>
      <c r="S153" s="24">
        <f t="shared" ref="S153:S180" si="18">AVERAGE(O153:Q153)</f>
        <v>3</v>
      </c>
      <c r="T153" s="26" t="str">
        <f t="shared" ref="T153:T180" si="19">IF(SUM(C153:E153,G153:I153,K153:M153,O153:Q153)&gt;0,"+","-")</f>
        <v>+</v>
      </c>
    </row>
    <row r="154" spans="1:20" ht="18.75" customHeight="1" x14ac:dyDescent="0.2">
      <c r="A154" s="21">
        <v>3</v>
      </c>
      <c r="B154" s="102" t="s">
        <v>1</v>
      </c>
      <c r="C154" s="22">
        <v>3</v>
      </c>
      <c r="D154" s="22"/>
      <c r="E154" s="23"/>
      <c r="F154" s="24">
        <f t="shared" si="15"/>
        <v>3</v>
      </c>
      <c r="G154" s="22">
        <v>3</v>
      </c>
      <c r="H154" s="22"/>
      <c r="I154" s="23"/>
      <c r="J154" s="24">
        <f t="shared" si="16"/>
        <v>3</v>
      </c>
      <c r="K154" s="22">
        <v>3</v>
      </c>
      <c r="L154" s="22"/>
      <c r="M154" s="23"/>
      <c r="N154" s="24">
        <f t="shared" si="17"/>
        <v>3</v>
      </c>
      <c r="O154" s="112">
        <v>3</v>
      </c>
      <c r="P154" s="104"/>
      <c r="Q154" s="108"/>
      <c r="R154" s="25"/>
      <c r="S154" s="24">
        <f t="shared" si="18"/>
        <v>3</v>
      </c>
      <c r="T154" s="26" t="str">
        <f t="shared" si="19"/>
        <v>+</v>
      </c>
    </row>
    <row r="155" spans="1:20" ht="18.75" customHeight="1" x14ac:dyDescent="0.2">
      <c r="A155" s="21">
        <v>4</v>
      </c>
      <c r="B155" s="102" t="s">
        <v>1</v>
      </c>
      <c r="C155" s="22">
        <v>3</v>
      </c>
      <c r="D155" s="22"/>
      <c r="E155" s="23"/>
      <c r="F155" s="24">
        <f t="shared" si="15"/>
        <v>3</v>
      </c>
      <c r="G155" s="22">
        <v>3</v>
      </c>
      <c r="H155" s="22"/>
      <c r="I155" s="23"/>
      <c r="J155" s="24">
        <f t="shared" si="16"/>
        <v>3</v>
      </c>
      <c r="K155" s="22">
        <v>3</v>
      </c>
      <c r="L155" s="22"/>
      <c r="M155" s="23"/>
      <c r="N155" s="24">
        <f t="shared" si="17"/>
        <v>3</v>
      </c>
      <c r="O155" s="112"/>
      <c r="P155" s="104">
        <v>2</v>
      </c>
      <c r="Q155" s="108"/>
      <c r="R155" s="25"/>
      <c r="S155" s="24">
        <f t="shared" si="18"/>
        <v>2</v>
      </c>
      <c r="T155" s="26" t="str">
        <f t="shared" si="19"/>
        <v>+</v>
      </c>
    </row>
    <row r="156" spans="1:20" ht="18.75" customHeight="1" x14ac:dyDescent="0.2">
      <c r="A156" s="21">
        <v>5</v>
      </c>
      <c r="B156" s="102" t="s">
        <v>1</v>
      </c>
      <c r="C156" s="22"/>
      <c r="D156" s="22">
        <v>2</v>
      </c>
      <c r="E156" s="23"/>
      <c r="F156" s="24">
        <f t="shared" si="15"/>
        <v>2</v>
      </c>
      <c r="G156" s="22">
        <v>3</v>
      </c>
      <c r="H156" s="22"/>
      <c r="I156" s="23"/>
      <c r="J156" s="24">
        <f t="shared" si="16"/>
        <v>3</v>
      </c>
      <c r="K156" s="22">
        <v>3</v>
      </c>
      <c r="L156" s="22"/>
      <c r="M156" s="23"/>
      <c r="N156" s="24">
        <f t="shared" si="17"/>
        <v>3</v>
      </c>
      <c r="O156" s="112"/>
      <c r="P156" s="104">
        <v>2</v>
      </c>
      <c r="Q156" s="108"/>
      <c r="R156" s="25"/>
      <c r="S156" s="24">
        <f t="shared" si="18"/>
        <v>2</v>
      </c>
      <c r="T156" s="26" t="str">
        <f t="shared" si="19"/>
        <v>+</v>
      </c>
    </row>
    <row r="157" spans="1:20" ht="18.75" customHeight="1" x14ac:dyDescent="0.2">
      <c r="A157" s="21">
        <v>6</v>
      </c>
      <c r="B157" s="102" t="s">
        <v>1</v>
      </c>
      <c r="C157" s="22"/>
      <c r="D157" s="22">
        <v>2</v>
      </c>
      <c r="E157" s="23"/>
      <c r="F157" s="24">
        <f t="shared" si="15"/>
        <v>2</v>
      </c>
      <c r="G157" s="22">
        <v>3</v>
      </c>
      <c r="H157" s="22"/>
      <c r="I157" s="23"/>
      <c r="J157" s="24">
        <f t="shared" si="16"/>
        <v>3</v>
      </c>
      <c r="K157" s="22">
        <v>3</v>
      </c>
      <c r="L157" s="22"/>
      <c r="M157" s="23"/>
      <c r="N157" s="24">
        <f t="shared" si="17"/>
        <v>3</v>
      </c>
      <c r="O157" s="112"/>
      <c r="P157" s="104">
        <v>2</v>
      </c>
      <c r="Q157" s="108"/>
      <c r="R157" s="25"/>
      <c r="S157" s="24">
        <f t="shared" si="18"/>
        <v>2</v>
      </c>
      <c r="T157" s="26" t="str">
        <f t="shared" si="19"/>
        <v>+</v>
      </c>
    </row>
    <row r="158" spans="1:20" ht="18.75" customHeight="1" x14ac:dyDescent="0.2">
      <c r="A158" s="21">
        <v>7</v>
      </c>
      <c r="B158" s="102" t="s">
        <v>1</v>
      </c>
      <c r="C158" s="22"/>
      <c r="D158" s="22"/>
      <c r="E158" s="23">
        <v>1</v>
      </c>
      <c r="F158" s="24">
        <f t="shared" si="15"/>
        <v>1</v>
      </c>
      <c r="G158" s="22">
        <v>3</v>
      </c>
      <c r="H158" s="22"/>
      <c r="I158" s="23"/>
      <c r="J158" s="24">
        <f t="shared" si="16"/>
        <v>3</v>
      </c>
      <c r="K158" s="22">
        <v>3</v>
      </c>
      <c r="L158" s="22"/>
      <c r="M158" s="23"/>
      <c r="N158" s="24">
        <f t="shared" si="17"/>
        <v>3</v>
      </c>
      <c r="O158" s="112"/>
      <c r="P158" s="104">
        <v>2</v>
      </c>
      <c r="Q158" s="108"/>
      <c r="R158" s="25"/>
      <c r="S158" s="24">
        <f t="shared" si="18"/>
        <v>2</v>
      </c>
      <c r="T158" s="26" t="str">
        <f t="shared" si="19"/>
        <v>+</v>
      </c>
    </row>
    <row r="159" spans="1:20" ht="18.75" customHeight="1" x14ac:dyDescent="0.2">
      <c r="A159" s="21">
        <v>8</v>
      </c>
      <c r="B159" s="102" t="s">
        <v>1</v>
      </c>
      <c r="C159" s="22"/>
      <c r="D159" s="22"/>
      <c r="E159" s="23">
        <v>1</v>
      </c>
      <c r="F159" s="24">
        <f t="shared" si="15"/>
        <v>1</v>
      </c>
      <c r="G159" s="22">
        <v>3</v>
      </c>
      <c r="H159" s="22"/>
      <c r="I159" s="23"/>
      <c r="J159" s="24">
        <f t="shared" si="16"/>
        <v>3</v>
      </c>
      <c r="K159" s="22">
        <v>3</v>
      </c>
      <c r="L159" s="22"/>
      <c r="M159" s="23"/>
      <c r="N159" s="24">
        <f t="shared" si="17"/>
        <v>3</v>
      </c>
      <c r="O159" s="112"/>
      <c r="P159" s="104">
        <v>2</v>
      </c>
      <c r="Q159" s="108"/>
      <c r="R159" s="25"/>
      <c r="S159" s="24">
        <f t="shared" si="18"/>
        <v>2</v>
      </c>
      <c r="T159" s="26" t="str">
        <f t="shared" si="19"/>
        <v>+</v>
      </c>
    </row>
    <row r="160" spans="1:20" ht="18.75" customHeight="1" x14ac:dyDescent="0.2">
      <c r="A160" s="21">
        <v>9</v>
      </c>
      <c r="B160" s="102" t="s">
        <v>1</v>
      </c>
      <c r="C160" s="22"/>
      <c r="D160" s="22"/>
      <c r="E160" s="23">
        <v>1</v>
      </c>
      <c r="F160" s="24">
        <f t="shared" si="15"/>
        <v>1</v>
      </c>
      <c r="G160" s="22">
        <v>3</v>
      </c>
      <c r="H160" s="22"/>
      <c r="I160" s="23"/>
      <c r="J160" s="24">
        <f t="shared" si="16"/>
        <v>3</v>
      </c>
      <c r="K160" s="22">
        <v>3</v>
      </c>
      <c r="L160" s="22"/>
      <c r="M160" s="23"/>
      <c r="N160" s="24">
        <f t="shared" si="17"/>
        <v>3</v>
      </c>
      <c r="O160" s="112"/>
      <c r="P160" s="104"/>
      <c r="Q160" s="108">
        <v>1</v>
      </c>
      <c r="R160" s="25"/>
      <c r="S160" s="24">
        <f t="shared" si="18"/>
        <v>1</v>
      </c>
      <c r="T160" s="26" t="str">
        <f t="shared" si="19"/>
        <v>+</v>
      </c>
    </row>
    <row r="161" spans="1:20" ht="18.75" customHeight="1" x14ac:dyDescent="0.2">
      <c r="A161" s="21">
        <v>10</v>
      </c>
      <c r="B161" s="102" t="s">
        <v>1</v>
      </c>
      <c r="C161" s="22"/>
      <c r="D161" s="22"/>
      <c r="E161" s="23">
        <v>1</v>
      </c>
      <c r="F161" s="24">
        <f t="shared" si="15"/>
        <v>1</v>
      </c>
      <c r="G161" s="22"/>
      <c r="H161" s="22"/>
      <c r="I161" s="23">
        <v>1</v>
      </c>
      <c r="J161" s="24">
        <f t="shared" si="16"/>
        <v>1</v>
      </c>
      <c r="K161" s="22">
        <v>3</v>
      </c>
      <c r="L161" s="22"/>
      <c r="M161" s="23"/>
      <c r="N161" s="24">
        <f t="shared" si="17"/>
        <v>3</v>
      </c>
      <c r="O161" s="112"/>
      <c r="P161" s="104"/>
      <c r="Q161" s="108">
        <v>1</v>
      </c>
      <c r="R161" s="25"/>
      <c r="S161" s="24">
        <f t="shared" si="18"/>
        <v>1</v>
      </c>
      <c r="T161" s="26" t="str">
        <f t="shared" si="19"/>
        <v>+</v>
      </c>
    </row>
    <row r="162" spans="1:20" ht="18.75" customHeight="1" x14ac:dyDescent="0.2">
      <c r="A162" s="21">
        <v>11</v>
      </c>
      <c r="B162" s="102" t="s">
        <v>1</v>
      </c>
      <c r="C162" s="22"/>
      <c r="D162" s="22">
        <v>2</v>
      </c>
      <c r="E162" s="23"/>
      <c r="F162" s="24">
        <f t="shared" si="15"/>
        <v>2</v>
      </c>
      <c r="G162" s="22"/>
      <c r="H162" s="22"/>
      <c r="I162" s="23">
        <v>1</v>
      </c>
      <c r="J162" s="24">
        <f t="shared" si="16"/>
        <v>1</v>
      </c>
      <c r="K162" s="22"/>
      <c r="L162" s="22">
        <v>2</v>
      </c>
      <c r="M162" s="23"/>
      <c r="N162" s="24">
        <f t="shared" si="17"/>
        <v>2</v>
      </c>
      <c r="O162" s="112"/>
      <c r="P162" s="104"/>
      <c r="Q162" s="108">
        <v>1</v>
      </c>
      <c r="R162" s="25"/>
      <c r="S162" s="24">
        <f t="shared" si="18"/>
        <v>1</v>
      </c>
      <c r="T162" s="26" t="str">
        <f t="shared" si="19"/>
        <v>+</v>
      </c>
    </row>
    <row r="163" spans="1:20" ht="18.75" customHeight="1" x14ac:dyDescent="0.2">
      <c r="A163" s="21">
        <v>12</v>
      </c>
      <c r="B163" s="102" t="s">
        <v>1</v>
      </c>
      <c r="C163" s="22"/>
      <c r="D163" s="22">
        <v>2</v>
      </c>
      <c r="E163" s="23"/>
      <c r="F163" s="24">
        <f t="shared" si="15"/>
        <v>2</v>
      </c>
      <c r="G163" s="22"/>
      <c r="H163" s="22"/>
      <c r="I163" s="23">
        <v>1</v>
      </c>
      <c r="J163" s="24">
        <f t="shared" si="16"/>
        <v>1</v>
      </c>
      <c r="K163" s="22"/>
      <c r="L163" s="22"/>
      <c r="M163" s="23">
        <v>1</v>
      </c>
      <c r="N163" s="24">
        <f t="shared" si="17"/>
        <v>1</v>
      </c>
      <c r="O163" s="112"/>
      <c r="P163" s="104"/>
      <c r="Q163" s="108">
        <v>1</v>
      </c>
      <c r="R163" s="25"/>
      <c r="S163" s="24">
        <f t="shared" si="18"/>
        <v>1</v>
      </c>
      <c r="T163" s="26" t="str">
        <f t="shared" si="19"/>
        <v>+</v>
      </c>
    </row>
    <row r="164" spans="1:20" ht="18.75" customHeight="1" x14ac:dyDescent="0.2">
      <c r="A164" s="21">
        <v>13</v>
      </c>
      <c r="B164" s="102" t="s">
        <v>1</v>
      </c>
      <c r="C164" s="22"/>
      <c r="D164" s="22">
        <v>2</v>
      </c>
      <c r="E164" s="23"/>
      <c r="F164" s="24">
        <f t="shared" si="15"/>
        <v>2</v>
      </c>
      <c r="G164" s="22"/>
      <c r="H164" s="22">
        <v>2</v>
      </c>
      <c r="I164" s="23"/>
      <c r="J164" s="24">
        <f t="shared" si="16"/>
        <v>2</v>
      </c>
      <c r="K164" s="22"/>
      <c r="L164" s="22"/>
      <c r="M164" s="23">
        <v>1</v>
      </c>
      <c r="N164" s="24">
        <f t="shared" si="17"/>
        <v>1</v>
      </c>
      <c r="O164" s="112"/>
      <c r="P164" s="104"/>
      <c r="Q164" s="108">
        <v>1</v>
      </c>
      <c r="R164" s="25"/>
      <c r="S164" s="24">
        <f t="shared" si="18"/>
        <v>1</v>
      </c>
      <c r="T164" s="26" t="str">
        <f t="shared" si="19"/>
        <v>+</v>
      </c>
    </row>
    <row r="165" spans="1:20" ht="18.75" customHeight="1" x14ac:dyDescent="0.2">
      <c r="A165" s="21">
        <v>14</v>
      </c>
      <c r="B165" s="102" t="s">
        <v>1</v>
      </c>
      <c r="C165" s="22"/>
      <c r="D165" s="22">
        <v>2</v>
      </c>
      <c r="E165" s="23"/>
      <c r="F165" s="24">
        <f t="shared" si="15"/>
        <v>2</v>
      </c>
      <c r="G165" s="22"/>
      <c r="H165" s="22">
        <v>2</v>
      </c>
      <c r="I165" s="23"/>
      <c r="J165" s="24">
        <f t="shared" si="16"/>
        <v>2</v>
      </c>
      <c r="K165" s="22"/>
      <c r="L165" s="22"/>
      <c r="M165" s="23">
        <v>1</v>
      </c>
      <c r="N165" s="24">
        <f t="shared" si="17"/>
        <v>1</v>
      </c>
      <c r="O165" s="112">
        <v>3</v>
      </c>
      <c r="P165" s="104"/>
      <c r="Q165" s="108"/>
      <c r="R165" s="25"/>
      <c r="S165" s="24">
        <f t="shared" si="18"/>
        <v>3</v>
      </c>
      <c r="T165" s="26" t="str">
        <f t="shared" si="19"/>
        <v>+</v>
      </c>
    </row>
    <row r="166" spans="1:20" ht="18.75" customHeight="1" x14ac:dyDescent="0.2">
      <c r="A166" s="21">
        <v>15</v>
      </c>
      <c r="B166" s="102" t="s">
        <v>1</v>
      </c>
      <c r="C166" s="22"/>
      <c r="D166" s="22">
        <v>2</v>
      </c>
      <c r="E166" s="23"/>
      <c r="F166" s="24">
        <f t="shared" si="15"/>
        <v>2</v>
      </c>
      <c r="G166" s="22"/>
      <c r="H166" s="22">
        <v>2</v>
      </c>
      <c r="I166" s="23"/>
      <c r="J166" s="24">
        <f t="shared" si="16"/>
        <v>2</v>
      </c>
      <c r="K166" s="22"/>
      <c r="L166" s="22">
        <v>2</v>
      </c>
      <c r="M166" s="23"/>
      <c r="N166" s="24">
        <f t="shared" si="17"/>
        <v>2</v>
      </c>
      <c r="O166" s="112">
        <v>3</v>
      </c>
      <c r="P166" s="104"/>
      <c r="Q166" s="108"/>
      <c r="R166" s="25"/>
      <c r="S166" s="24">
        <f t="shared" si="18"/>
        <v>3</v>
      </c>
      <c r="T166" s="26" t="str">
        <f t="shared" si="19"/>
        <v>+</v>
      </c>
    </row>
    <row r="167" spans="1:20" ht="18.75" customHeight="1" x14ac:dyDescent="0.2">
      <c r="A167" s="21">
        <v>16</v>
      </c>
      <c r="B167" s="102" t="s">
        <v>1</v>
      </c>
      <c r="C167" s="22"/>
      <c r="D167" s="22">
        <v>2</v>
      </c>
      <c r="E167" s="23"/>
      <c r="F167" s="24">
        <f t="shared" si="15"/>
        <v>2</v>
      </c>
      <c r="G167" s="22"/>
      <c r="H167" s="22">
        <v>2</v>
      </c>
      <c r="I167" s="23"/>
      <c r="J167" s="24">
        <f t="shared" si="16"/>
        <v>2</v>
      </c>
      <c r="K167" s="22"/>
      <c r="L167" s="22">
        <v>2</v>
      </c>
      <c r="M167" s="23"/>
      <c r="N167" s="24">
        <f t="shared" si="17"/>
        <v>2</v>
      </c>
      <c r="O167" s="112">
        <v>3</v>
      </c>
      <c r="P167" s="104"/>
      <c r="Q167" s="108"/>
      <c r="R167" s="112"/>
      <c r="S167" s="24">
        <f t="shared" si="18"/>
        <v>3</v>
      </c>
      <c r="T167" s="26" t="str">
        <f t="shared" si="19"/>
        <v>+</v>
      </c>
    </row>
    <row r="168" spans="1:20" ht="18.75" customHeight="1" x14ac:dyDescent="0.2">
      <c r="A168" s="21">
        <v>17</v>
      </c>
      <c r="B168" s="102" t="s">
        <v>1</v>
      </c>
      <c r="C168" s="22"/>
      <c r="D168" s="22">
        <v>2</v>
      </c>
      <c r="E168" s="23"/>
      <c r="F168" s="24">
        <f t="shared" si="15"/>
        <v>2</v>
      </c>
      <c r="G168" s="22"/>
      <c r="H168" s="22">
        <v>2</v>
      </c>
      <c r="I168" s="23"/>
      <c r="J168" s="24">
        <f t="shared" si="16"/>
        <v>2</v>
      </c>
      <c r="K168" s="22"/>
      <c r="L168" s="22">
        <v>2</v>
      </c>
      <c r="M168" s="23"/>
      <c r="N168" s="24">
        <f t="shared" si="17"/>
        <v>2</v>
      </c>
      <c r="O168" s="112">
        <v>3</v>
      </c>
      <c r="P168" s="104"/>
      <c r="Q168" s="109"/>
      <c r="R168" s="112"/>
      <c r="S168" s="24">
        <f t="shared" si="18"/>
        <v>3</v>
      </c>
      <c r="T168" s="26" t="str">
        <f t="shared" si="19"/>
        <v>+</v>
      </c>
    </row>
    <row r="169" spans="1:20" ht="18.75" customHeight="1" x14ac:dyDescent="0.2">
      <c r="A169" s="21">
        <v>18</v>
      </c>
      <c r="B169" s="102" t="s">
        <v>1</v>
      </c>
      <c r="C169" s="22"/>
      <c r="D169" s="22">
        <v>2</v>
      </c>
      <c r="E169" s="107"/>
      <c r="F169" s="106">
        <f t="shared" si="15"/>
        <v>2</v>
      </c>
      <c r="G169" s="22"/>
      <c r="H169" s="22">
        <v>2</v>
      </c>
      <c r="I169" s="107"/>
      <c r="J169" s="106">
        <f t="shared" si="16"/>
        <v>2</v>
      </c>
      <c r="K169" s="22"/>
      <c r="L169" s="22">
        <v>2</v>
      </c>
      <c r="M169" s="23"/>
      <c r="N169" s="24">
        <f t="shared" si="17"/>
        <v>2</v>
      </c>
      <c r="O169" s="112">
        <v>3</v>
      </c>
      <c r="P169" s="104"/>
      <c r="Q169" s="108"/>
      <c r="R169" s="112"/>
      <c r="S169" s="24">
        <f t="shared" si="18"/>
        <v>3</v>
      </c>
      <c r="T169" s="26" t="str">
        <f t="shared" si="19"/>
        <v>+</v>
      </c>
    </row>
    <row r="170" spans="1:20" ht="18.75" customHeight="1" x14ac:dyDescent="0.2">
      <c r="A170" s="21">
        <v>19</v>
      </c>
      <c r="B170" s="102" t="s">
        <v>1</v>
      </c>
      <c r="C170" s="22"/>
      <c r="D170" s="22">
        <v>2</v>
      </c>
      <c r="E170" s="107"/>
      <c r="F170" s="24">
        <f t="shared" si="15"/>
        <v>2</v>
      </c>
      <c r="G170" s="105"/>
      <c r="H170" s="22">
        <v>2</v>
      </c>
      <c r="I170" s="107"/>
      <c r="J170" s="24">
        <f t="shared" si="16"/>
        <v>2</v>
      </c>
      <c r="K170" s="105"/>
      <c r="L170" s="22">
        <v>2</v>
      </c>
      <c r="M170" s="107"/>
      <c r="N170" s="24">
        <f t="shared" si="17"/>
        <v>2</v>
      </c>
      <c r="O170" s="112">
        <v>3</v>
      </c>
      <c r="P170" s="104"/>
      <c r="Q170" s="108"/>
      <c r="R170" s="112"/>
      <c r="S170" s="24">
        <f t="shared" si="18"/>
        <v>3</v>
      </c>
      <c r="T170" s="110" t="str">
        <f t="shared" si="19"/>
        <v>+</v>
      </c>
    </row>
    <row r="171" spans="1:20" ht="18.75" customHeight="1" x14ac:dyDescent="0.2">
      <c r="A171" s="21">
        <v>20</v>
      </c>
      <c r="B171" s="102" t="s">
        <v>1</v>
      </c>
      <c r="C171" s="22"/>
      <c r="D171" s="22"/>
      <c r="E171" s="107">
        <v>1</v>
      </c>
      <c r="F171" s="24">
        <f t="shared" si="15"/>
        <v>1</v>
      </c>
      <c r="G171" s="105"/>
      <c r="H171" s="22"/>
      <c r="I171" s="107">
        <v>1</v>
      </c>
      <c r="J171" s="24">
        <f t="shared" si="16"/>
        <v>1</v>
      </c>
      <c r="K171" s="105"/>
      <c r="L171" s="22"/>
      <c r="M171" s="107">
        <v>1</v>
      </c>
      <c r="N171" s="24">
        <f t="shared" si="17"/>
        <v>1</v>
      </c>
      <c r="O171" s="112"/>
      <c r="P171" s="98"/>
      <c r="Q171" s="104">
        <v>1</v>
      </c>
      <c r="R171" s="104"/>
      <c r="S171" s="24">
        <f t="shared" si="18"/>
        <v>1</v>
      </c>
      <c r="T171" s="110" t="str">
        <f t="shared" si="19"/>
        <v>+</v>
      </c>
    </row>
    <row r="172" spans="1:20" ht="18.75" customHeight="1" x14ac:dyDescent="0.2">
      <c r="A172" s="21">
        <v>21</v>
      </c>
      <c r="B172" s="102" t="s">
        <v>1</v>
      </c>
      <c r="C172" s="22"/>
      <c r="D172" s="22"/>
      <c r="E172" s="107">
        <v>1</v>
      </c>
      <c r="F172" s="24">
        <f t="shared" si="15"/>
        <v>1</v>
      </c>
      <c r="G172" s="105"/>
      <c r="H172" s="22"/>
      <c r="I172" s="107">
        <v>1</v>
      </c>
      <c r="J172" s="24">
        <f t="shared" si="16"/>
        <v>1</v>
      </c>
      <c r="K172" s="105"/>
      <c r="L172" s="22"/>
      <c r="M172" s="107">
        <v>1</v>
      </c>
      <c r="N172" s="24">
        <f t="shared" si="17"/>
        <v>1</v>
      </c>
      <c r="O172" s="112"/>
      <c r="P172" s="98"/>
      <c r="Q172" s="104">
        <v>1</v>
      </c>
      <c r="R172" s="104"/>
      <c r="S172" s="24">
        <f t="shared" si="18"/>
        <v>1</v>
      </c>
      <c r="T172" s="110" t="str">
        <f t="shared" si="19"/>
        <v>+</v>
      </c>
    </row>
    <row r="173" spans="1:20" ht="18.75" customHeight="1" x14ac:dyDescent="0.2">
      <c r="A173" s="21">
        <v>22</v>
      </c>
      <c r="B173" s="102" t="s">
        <v>1</v>
      </c>
      <c r="C173" s="22"/>
      <c r="D173" s="22"/>
      <c r="E173" s="107">
        <v>1</v>
      </c>
      <c r="F173" s="24">
        <f t="shared" si="15"/>
        <v>1</v>
      </c>
      <c r="G173" s="105"/>
      <c r="H173" s="22"/>
      <c r="I173" s="107">
        <v>1</v>
      </c>
      <c r="J173" s="24">
        <f t="shared" si="16"/>
        <v>1</v>
      </c>
      <c r="K173" s="105"/>
      <c r="L173" s="22"/>
      <c r="M173" s="107">
        <v>1</v>
      </c>
      <c r="N173" s="24">
        <f t="shared" si="17"/>
        <v>1</v>
      </c>
      <c r="O173" s="112"/>
      <c r="P173" s="98"/>
      <c r="Q173" s="104">
        <v>1</v>
      </c>
      <c r="R173" s="104"/>
      <c r="S173" s="24">
        <f t="shared" si="18"/>
        <v>1</v>
      </c>
      <c r="T173" s="110" t="str">
        <f t="shared" si="19"/>
        <v>+</v>
      </c>
    </row>
    <row r="174" spans="1:20" ht="18.75" customHeight="1" x14ac:dyDescent="0.2">
      <c r="A174" s="21">
        <v>23</v>
      </c>
      <c r="B174" s="102" t="s">
        <v>1</v>
      </c>
      <c r="C174" s="22"/>
      <c r="D174" s="22"/>
      <c r="E174" s="107">
        <v>1</v>
      </c>
      <c r="F174" s="24">
        <f t="shared" si="15"/>
        <v>1</v>
      </c>
      <c r="G174" s="105"/>
      <c r="H174" s="22"/>
      <c r="I174" s="107">
        <v>1</v>
      </c>
      <c r="J174" s="24">
        <f t="shared" si="16"/>
        <v>1</v>
      </c>
      <c r="K174" s="105"/>
      <c r="L174" s="22"/>
      <c r="M174" s="107">
        <v>1</v>
      </c>
      <c r="N174" s="24">
        <f t="shared" si="17"/>
        <v>1</v>
      </c>
      <c r="O174" s="112"/>
      <c r="P174" s="98"/>
      <c r="Q174" s="104">
        <v>1</v>
      </c>
      <c r="R174" s="104"/>
      <c r="S174" s="24">
        <f t="shared" si="18"/>
        <v>1</v>
      </c>
      <c r="T174" s="110" t="str">
        <f t="shared" si="19"/>
        <v>+</v>
      </c>
    </row>
    <row r="175" spans="1:20" ht="18.75" customHeight="1" x14ac:dyDescent="0.2">
      <c r="A175" s="21">
        <v>24</v>
      </c>
      <c r="B175" s="102" t="s">
        <v>1</v>
      </c>
      <c r="C175" s="22"/>
      <c r="D175" s="22"/>
      <c r="E175" s="23">
        <v>1</v>
      </c>
      <c r="F175" s="24">
        <f t="shared" si="15"/>
        <v>1</v>
      </c>
      <c r="G175" s="22"/>
      <c r="H175" s="22"/>
      <c r="I175" s="23">
        <v>1</v>
      </c>
      <c r="J175" s="24">
        <f t="shared" si="16"/>
        <v>1</v>
      </c>
      <c r="K175" s="22"/>
      <c r="L175" s="22"/>
      <c r="M175" s="23">
        <v>1</v>
      </c>
      <c r="N175" s="24">
        <f t="shared" si="17"/>
        <v>1</v>
      </c>
      <c r="O175" s="112"/>
      <c r="P175" s="104"/>
      <c r="Q175" s="109">
        <v>1</v>
      </c>
      <c r="R175" s="112"/>
      <c r="S175" s="24">
        <f t="shared" si="18"/>
        <v>1</v>
      </c>
      <c r="T175" s="110" t="str">
        <f t="shared" si="19"/>
        <v>+</v>
      </c>
    </row>
    <row r="176" spans="1:20" ht="18.75" customHeight="1" x14ac:dyDescent="0.2">
      <c r="A176" s="21">
        <v>25</v>
      </c>
      <c r="B176" s="102" t="s">
        <v>1</v>
      </c>
      <c r="C176" s="22"/>
      <c r="D176" s="22"/>
      <c r="E176" s="23">
        <v>1</v>
      </c>
      <c r="F176" s="24">
        <f t="shared" si="15"/>
        <v>1</v>
      </c>
      <c r="G176" s="22"/>
      <c r="H176" s="22"/>
      <c r="I176" s="23">
        <v>1</v>
      </c>
      <c r="J176" s="24">
        <f t="shared" si="16"/>
        <v>1</v>
      </c>
      <c r="K176" s="22"/>
      <c r="L176" s="22"/>
      <c r="M176" s="23">
        <v>1</v>
      </c>
      <c r="N176" s="24">
        <f t="shared" si="17"/>
        <v>1</v>
      </c>
      <c r="O176" s="112"/>
      <c r="P176" s="104"/>
      <c r="Q176" s="109">
        <v>1</v>
      </c>
      <c r="R176" s="112"/>
      <c r="S176" s="24">
        <f t="shared" si="18"/>
        <v>1</v>
      </c>
      <c r="T176" s="110" t="str">
        <f t="shared" si="19"/>
        <v>+</v>
      </c>
    </row>
    <row r="177" spans="1:20" ht="18.75" customHeight="1" x14ac:dyDescent="0.2">
      <c r="A177" s="21">
        <v>26</v>
      </c>
      <c r="B177" s="102" t="s">
        <v>1</v>
      </c>
      <c r="C177" s="22"/>
      <c r="D177" s="22"/>
      <c r="E177" s="23">
        <v>1</v>
      </c>
      <c r="F177" s="24">
        <f t="shared" si="15"/>
        <v>1</v>
      </c>
      <c r="G177" s="22"/>
      <c r="H177" s="22"/>
      <c r="I177" s="23">
        <v>1</v>
      </c>
      <c r="J177" s="24">
        <f t="shared" si="16"/>
        <v>1</v>
      </c>
      <c r="K177" s="22"/>
      <c r="L177" s="22"/>
      <c r="M177" s="23">
        <v>1</v>
      </c>
      <c r="N177" s="24">
        <f t="shared" si="17"/>
        <v>1</v>
      </c>
      <c r="O177" s="112"/>
      <c r="P177" s="104"/>
      <c r="Q177" s="108">
        <v>1</v>
      </c>
      <c r="R177" s="112"/>
      <c r="S177" s="24">
        <f t="shared" si="18"/>
        <v>1</v>
      </c>
      <c r="T177" s="110" t="str">
        <f t="shared" si="19"/>
        <v>+</v>
      </c>
    </row>
    <row r="178" spans="1:20" ht="18.75" customHeight="1" x14ac:dyDescent="0.2">
      <c r="A178" s="21">
        <v>27</v>
      </c>
      <c r="B178" s="102" t="s">
        <v>1</v>
      </c>
      <c r="C178" s="22"/>
      <c r="D178" s="22"/>
      <c r="E178" s="23">
        <v>0</v>
      </c>
      <c r="F178" s="24">
        <f t="shared" si="15"/>
        <v>0</v>
      </c>
      <c r="G178" s="22"/>
      <c r="H178" s="22"/>
      <c r="I178" s="23">
        <v>0</v>
      </c>
      <c r="J178" s="24">
        <f t="shared" si="16"/>
        <v>0</v>
      </c>
      <c r="K178" s="22"/>
      <c r="L178" s="22"/>
      <c r="M178" s="23">
        <v>0</v>
      </c>
      <c r="N178" s="24">
        <f t="shared" si="17"/>
        <v>0</v>
      </c>
      <c r="O178" s="112"/>
      <c r="P178" s="104"/>
      <c r="Q178" s="108">
        <v>0</v>
      </c>
      <c r="R178" s="112"/>
      <c r="S178" s="24">
        <f t="shared" si="18"/>
        <v>0</v>
      </c>
      <c r="T178" s="110" t="str">
        <f t="shared" si="19"/>
        <v>-</v>
      </c>
    </row>
    <row r="179" spans="1:20" ht="18.75" customHeight="1" x14ac:dyDescent="0.2">
      <c r="A179" s="21">
        <v>28</v>
      </c>
      <c r="B179" s="27"/>
      <c r="C179" s="22"/>
      <c r="D179" s="22"/>
      <c r="E179" s="23">
        <v>0</v>
      </c>
      <c r="F179" s="24">
        <f t="shared" si="15"/>
        <v>0</v>
      </c>
      <c r="G179" s="22"/>
      <c r="H179" s="22"/>
      <c r="I179" s="23">
        <v>0</v>
      </c>
      <c r="J179" s="24">
        <f t="shared" si="16"/>
        <v>0</v>
      </c>
      <c r="K179" s="22"/>
      <c r="L179" s="22"/>
      <c r="M179" s="23">
        <v>0</v>
      </c>
      <c r="N179" s="24">
        <f t="shared" si="17"/>
        <v>0</v>
      </c>
      <c r="O179" s="122"/>
      <c r="P179" s="134"/>
      <c r="Q179" s="108">
        <v>0</v>
      </c>
      <c r="R179" s="122"/>
      <c r="S179" s="24">
        <f t="shared" si="18"/>
        <v>0</v>
      </c>
      <c r="T179" s="110" t="str">
        <f t="shared" si="19"/>
        <v>-</v>
      </c>
    </row>
    <row r="180" spans="1:20" ht="18.75" customHeight="1" thickBot="1" x14ac:dyDescent="0.25">
      <c r="A180" s="21">
        <v>29</v>
      </c>
      <c r="B180" s="29"/>
      <c r="C180" s="22"/>
      <c r="D180" s="22"/>
      <c r="E180" s="23">
        <v>0</v>
      </c>
      <c r="F180" s="24">
        <f t="shared" si="15"/>
        <v>0</v>
      </c>
      <c r="G180" s="22"/>
      <c r="H180" s="22"/>
      <c r="I180" s="23">
        <v>0</v>
      </c>
      <c r="J180" s="24">
        <f t="shared" si="16"/>
        <v>0</v>
      </c>
      <c r="K180" s="22"/>
      <c r="L180" s="22"/>
      <c r="M180" s="23">
        <v>0</v>
      </c>
      <c r="N180" s="24">
        <f t="shared" si="17"/>
        <v>0</v>
      </c>
      <c r="O180" s="113"/>
      <c r="P180" s="114"/>
      <c r="Q180" s="108">
        <v>0</v>
      </c>
      <c r="R180" s="113"/>
      <c r="S180" s="24">
        <f t="shared" si="18"/>
        <v>0</v>
      </c>
      <c r="T180" s="26" t="str">
        <f t="shared" si="19"/>
        <v>-</v>
      </c>
    </row>
    <row r="181" spans="1:20" ht="18.75" customHeight="1" x14ac:dyDescent="0.2">
      <c r="A181" s="217" t="s">
        <v>23</v>
      </c>
      <c r="B181" s="218"/>
      <c r="C181" s="9">
        <f>COUNTIF(C152:C180,3)/T181</f>
        <v>0.15384615384615385</v>
      </c>
      <c r="D181" s="9">
        <f>COUNTIF(D152:D180,2)/T181</f>
        <v>0.42307692307692307</v>
      </c>
      <c r="E181" s="13">
        <f>COUNTIF(E152:E180,1)/T181</f>
        <v>0.42307692307692307</v>
      </c>
      <c r="F181" s="219">
        <f>SUMIF(F152:F180,"&gt;0")/T181</f>
        <v>1.7307692307692308</v>
      </c>
      <c r="G181" s="9">
        <f>COUNTIF(G152:G180,3)/T181</f>
        <v>0.34615384615384615</v>
      </c>
      <c r="H181" s="9">
        <f>COUNTIF(H152:H180,2)/T181</f>
        <v>0.26923076923076922</v>
      </c>
      <c r="I181" s="13">
        <f>COUNTIF(I152:I180,1)/T181</f>
        <v>0.38461538461538464</v>
      </c>
      <c r="J181" s="219">
        <f>SUMIF(J152:J180,"&gt;0")/T181</f>
        <v>1.9615384615384615</v>
      </c>
      <c r="K181" s="9">
        <f>COUNTIF(K152:K180,3)/T181</f>
        <v>0.38461538461538464</v>
      </c>
      <c r="L181" s="9">
        <f>COUNTIF(L152:L180,2)/T181</f>
        <v>0.23076923076923078</v>
      </c>
      <c r="M181" s="13">
        <f>COUNTIF(M152:M180,1)/T181</f>
        <v>0.38461538461538464</v>
      </c>
      <c r="N181" s="219">
        <f>SUMIF(N152:N180,"&gt;0")/T181</f>
        <v>2</v>
      </c>
      <c r="O181" s="9">
        <f>COUNTIF(O152:O180,3)/T181</f>
        <v>0.34615384615384615</v>
      </c>
      <c r="P181" s="9">
        <f>COUNTIF(P152:P180,2)/T181</f>
        <v>0.19230769230769232</v>
      </c>
      <c r="Q181" s="9">
        <f>COUNTIF(Q152:Q180,1)/T181</f>
        <v>0.46153846153846156</v>
      </c>
      <c r="R181" s="9">
        <f>COUNTIF(R152:R180,3)/T181</f>
        <v>0</v>
      </c>
      <c r="S181" s="250">
        <f>SUMIF(S152:S180,"&gt;0")/T181</f>
        <v>1.8846153846153846</v>
      </c>
      <c r="T181" s="221">
        <f>COUNTIF(T152:T180,"+")</f>
        <v>26</v>
      </c>
    </row>
    <row r="182" spans="1:20" ht="18.75" customHeight="1" thickBot="1" x14ac:dyDescent="0.25">
      <c r="A182" s="227" t="s">
        <v>22</v>
      </c>
      <c r="B182" s="228"/>
      <c r="C182" s="15">
        <f>COUNTIF(C152:C180,"3")</f>
        <v>4</v>
      </c>
      <c r="D182" s="15">
        <f>COUNTIF(D152:D180,"2")</f>
        <v>11</v>
      </c>
      <c r="E182" s="16">
        <f>COUNTIF(E152:E180,"1")</f>
        <v>11</v>
      </c>
      <c r="F182" s="220"/>
      <c r="G182" s="15">
        <f>COUNTIF(G152:G180,"3")</f>
        <v>9</v>
      </c>
      <c r="H182" s="15">
        <f>COUNTIF(H152:H180,"2")</f>
        <v>7</v>
      </c>
      <c r="I182" s="16">
        <f>COUNTIF(I152:I180,"1")</f>
        <v>10</v>
      </c>
      <c r="J182" s="220"/>
      <c r="K182" s="15">
        <f>COUNTIF(K152:K180,"3")</f>
        <v>10</v>
      </c>
      <c r="L182" s="15">
        <f>COUNTIF(L152:L180,"2")</f>
        <v>6</v>
      </c>
      <c r="M182" s="16">
        <f>COUNTIF(M152:M180,"1")</f>
        <v>10</v>
      </c>
      <c r="N182" s="220"/>
      <c r="O182" s="15">
        <f>COUNTIF(O152:O180,"3")</f>
        <v>9</v>
      </c>
      <c r="P182" s="15">
        <f>COUNTIF(P152:P180,"2")</f>
        <v>5</v>
      </c>
      <c r="Q182" s="15">
        <f>COUNTIF(Q152:Q180,"1")</f>
        <v>12</v>
      </c>
      <c r="R182" s="15">
        <f>COUNTIF(R152:R180,"1")</f>
        <v>0</v>
      </c>
      <c r="S182" s="251"/>
      <c r="T182" s="222"/>
    </row>
    <row r="183" spans="1:20" ht="18.75" customHeight="1" x14ac:dyDescent="0.2">
      <c r="A183" s="19"/>
      <c r="B183" s="19"/>
      <c r="C183" s="20"/>
      <c r="D183" s="20"/>
      <c r="E183" s="20"/>
      <c r="F183" s="12"/>
      <c r="G183" s="20"/>
      <c r="H183" s="20"/>
      <c r="I183" s="20"/>
      <c r="J183" s="12"/>
      <c r="K183" s="20"/>
      <c r="L183" s="20"/>
      <c r="M183" s="20"/>
      <c r="N183" s="12"/>
      <c r="O183" s="20"/>
      <c r="P183" s="20"/>
      <c r="Q183" s="20"/>
      <c r="R183" s="20"/>
      <c r="S183" s="12"/>
      <c r="T183" s="20"/>
    </row>
    <row r="184" spans="1:20" ht="18.75" customHeight="1" x14ac:dyDescent="0.2">
      <c r="A184" s="19"/>
      <c r="B184" s="19"/>
      <c r="C184" s="20"/>
      <c r="D184" s="20"/>
      <c r="E184" s="20"/>
      <c r="F184" s="12"/>
      <c r="G184" s="20"/>
      <c r="H184" s="20"/>
      <c r="I184" s="20"/>
      <c r="J184" s="12"/>
      <c r="K184" s="20"/>
      <c r="L184" s="20"/>
      <c r="M184" s="20"/>
      <c r="N184" s="12"/>
      <c r="O184" s="20"/>
      <c r="P184" s="20"/>
      <c r="Q184" s="20"/>
      <c r="R184" s="20"/>
      <c r="S184" s="12"/>
      <c r="T184" s="20"/>
    </row>
    <row r="185" spans="1:20" ht="18.75" customHeight="1" x14ac:dyDescent="0.2">
      <c r="A185" s="19"/>
      <c r="B185" s="19"/>
      <c r="C185" s="20"/>
      <c r="D185" s="20"/>
      <c r="E185" s="20"/>
      <c r="F185" s="12"/>
      <c r="G185" s="20"/>
      <c r="H185" s="20"/>
      <c r="I185" s="20"/>
      <c r="J185" s="12"/>
      <c r="K185" s="20"/>
      <c r="L185" s="20"/>
      <c r="M185" s="20"/>
      <c r="N185" s="12"/>
      <c r="O185" s="20"/>
      <c r="P185" s="20"/>
      <c r="Q185" s="20"/>
      <c r="R185" s="20"/>
      <c r="S185" s="12"/>
      <c r="T185" s="20"/>
    </row>
    <row r="186" spans="1:20" ht="18.75" customHeight="1" x14ac:dyDescent="0.3">
      <c r="A186" s="234" t="s">
        <v>43</v>
      </c>
      <c r="B186" s="234"/>
      <c r="C186" s="234"/>
      <c r="D186" s="234"/>
      <c r="E186" s="234"/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</row>
    <row r="187" spans="1:20" ht="18.75" customHeight="1" x14ac:dyDescent="0.2">
      <c r="A187" s="235" t="s">
        <v>0</v>
      </c>
      <c r="B187" s="235"/>
      <c r="C187" s="235"/>
      <c r="D187" s="235"/>
      <c r="E187" s="235"/>
      <c r="F187" s="235"/>
      <c r="G187" s="235"/>
      <c r="H187" s="235"/>
      <c r="I187" s="235"/>
      <c r="J187" s="235"/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</row>
    <row r="188" spans="1:20" ht="18.75" customHeight="1" x14ac:dyDescent="0.2">
      <c r="A188" s="235" t="s">
        <v>53</v>
      </c>
      <c r="B188" s="235"/>
      <c r="C188" s="235"/>
      <c r="D188" s="235"/>
      <c r="E188" s="235"/>
      <c r="F188" s="235"/>
      <c r="G188" s="235"/>
      <c r="H188" s="235"/>
      <c r="I188" s="235"/>
      <c r="J188" s="235"/>
      <c r="K188" s="235"/>
      <c r="L188" s="235"/>
      <c r="M188" s="235"/>
      <c r="N188" s="235"/>
      <c r="O188" s="235"/>
      <c r="P188" s="235"/>
      <c r="Q188" s="235"/>
      <c r="R188" s="235"/>
      <c r="S188" s="235"/>
      <c r="T188" s="235"/>
    </row>
    <row r="189" spans="1:20" ht="18.75" customHeight="1" x14ac:dyDescent="0.3">
      <c r="A189" s="234" t="s">
        <v>49</v>
      </c>
      <c r="B189" s="234"/>
      <c r="C189" s="234"/>
      <c r="D189" s="234"/>
      <c r="E189" s="234"/>
      <c r="F189" s="234"/>
      <c r="G189" s="234"/>
      <c r="H189" s="234"/>
      <c r="I189" s="234"/>
      <c r="J189" s="234"/>
      <c r="K189" s="234"/>
      <c r="L189" s="234"/>
      <c r="M189" s="234"/>
      <c r="N189" s="234"/>
      <c r="O189" s="234"/>
      <c r="P189" s="234"/>
      <c r="Q189" s="234"/>
      <c r="R189" s="234"/>
      <c r="S189" s="234"/>
      <c r="T189" s="234"/>
    </row>
    <row r="190" spans="1:20" ht="18.75" customHeight="1" x14ac:dyDescent="0.2">
      <c r="A190" s="19"/>
      <c r="B190" s="19"/>
      <c r="C190" s="20"/>
      <c r="D190" s="20"/>
      <c r="E190" s="20"/>
      <c r="F190" s="12"/>
      <c r="G190" s="20"/>
      <c r="H190" s="20"/>
      <c r="I190" s="20"/>
      <c r="J190" s="12"/>
      <c r="K190" s="20"/>
      <c r="L190" s="20"/>
      <c r="M190" s="20"/>
      <c r="N190" s="12"/>
      <c r="O190" s="20"/>
      <c r="P190" s="20"/>
      <c r="Q190"/>
      <c r="R190"/>
      <c r="S190"/>
    </row>
    <row r="191" spans="1:20" s="89" customFormat="1" ht="18.75" customHeight="1" thickBot="1" x14ac:dyDescent="0.35">
      <c r="A191" s="236" t="s">
        <v>69</v>
      </c>
      <c r="B191" s="236"/>
      <c r="C191" s="237" t="s">
        <v>94</v>
      </c>
      <c r="D191" s="238"/>
      <c r="E191" s="238"/>
      <c r="F191" s="238"/>
      <c r="G191" s="238"/>
      <c r="H191" s="238"/>
      <c r="I191" s="238"/>
      <c r="J191" s="239"/>
      <c r="K191" s="95"/>
      <c r="L191" s="95"/>
      <c r="M191" s="95"/>
      <c r="N191" s="95"/>
      <c r="O191" s="95"/>
    </row>
    <row r="192" spans="1:20" s="89" customFormat="1" ht="18.75" customHeight="1" thickBot="1" x14ac:dyDescent="0.35">
      <c r="A192" s="236" t="s">
        <v>75</v>
      </c>
      <c r="B192" s="284"/>
      <c r="C192" s="285" t="s">
        <v>90</v>
      </c>
      <c r="D192" s="286"/>
      <c r="E192" s="286"/>
      <c r="F192" s="286"/>
      <c r="G192" s="286"/>
      <c r="H192" s="286"/>
      <c r="I192" s="286"/>
      <c r="J192" s="287"/>
      <c r="K192" s="160"/>
      <c r="L192" s="160"/>
      <c r="M192" s="160"/>
      <c r="N192" s="160"/>
      <c r="O192" s="160"/>
      <c r="P192" s="91"/>
      <c r="Q192" s="92"/>
      <c r="R192" s="93"/>
      <c r="S192" s="93"/>
    </row>
    <row r="193" spans="1:20" s="89" customFormat="1" ht="18.75" customHeight="1" x14ac:dyDescent="0.3">
      <c r="A193" s="90" t="s">
        <v>9</v>
      </c>
      <c r="B193" s="96"/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4"/>
      <c r="Q193" s="92"/>
      <c r="R193" s="93"/>
      <c r="S193" s="93"/>
    </row>
    <row r="194" spans="1:20" ht="18.75" customHeight="1" x14ac:dyDescent="0.2">
      <c r="A194" s="192" t="s">
        <v>50</v>
      </c>
      <c r="B194" s="192"/>
      <c r="C194" s="192"/>
      <c r="D194" s="192"/>
      <c r="E194" s="192"/>
      <c r="F194" s="192"/>
      <c r="G194" s="192"/>
      <c r="H194" s="192"/>
      <c r="I194" s="192"/>
      <c r="J194" s="192"/>
      <c r="K194" s="192"/>
      <c r="L194" s="192"/>
      <c r="M194" s="192"/>
      <c r="N194" s="192"/>
      <c r="O194" s="192"/>
      <c r="P194" s="99"/>
      <c r="Q194" s="2"/>
      <c r="R194" s="2"/>
      <c r="S194" s="2"/>
    </row>
    <row r="195" spans="1:20" ht="18.75" customHeight="1" thickBot="1" x14ac:dyDescent="0.25">
      <c r="A195" s="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/>
      <c r="R195"/>
      <c r="S195"/>
    </row>
    <row r="196" spans="1:20" ht="28.5" customHeight="1" x14ac:dyDescent="0.2">
      <c r="A196" s="240"/>
      <c r="B196" s="242" t="s">
        <v>1</v>
      </c>
      <c r="C196" s="244" t="s">
        <v>44</v>
      </c>
      <c r="D196" s="245"/>
      <c r="E196" s="246"/>
      <c r="F196" s="247" t="s">
        <v>29</v>
      </c>
      <c r="G196" s="244" t="s">
        <v>46</v>
      </c>
      <c r="H196" s="245"/>
      <c r="I196" s="246"/>
      <c r="J196" s="247" t="s">
        <v>29</v>
      </c>
      <c r="K196" s="249" t="s">
        <v>47</v>
      </c>
      <c r="L196" s="245"/>
      <c r="M196" s="246"/>
      <c r="N196" s="247" t="s">
        <v>29</v>
      </c>
      <c r="O196" s="244" t="s">
        <v>45</v>
      </c>
      <c r="P196" s="245"/>
      <c r="Q196" s="245"/>
      <c r="R196" s="246"/>
      <c r="S196" s="247" t="s">
        <v>29</v>
      </c>
      <c r="T196" s="247" t="s">
        <v>10</v>
      </c>
    </row>
    <row r="197" spans="1:20" ht="18.75" customHeight="1" thickBot="1" x14ac:dyDescent="0.25">
      <c r="A197" s="241"/>
      <c r="B197" s="243"/>
      <c r="C197" s="34" t="s">
        <v>2</v>
      </c>
      <c r="D197" s="34" t="s">
        <v>3</v>
      </c>
      <c r="E197" s="35" t="s">
        <v>4</v>
      </c>
      <c r="F197" s="248"/>
      <c r="G197" s="34" t="s">
        <v>2</v>
      </c>
      <c r="H197" s="34" t="s">
        <v>3</v>
      </c>
      <c r="I197" s="35" t="s">
        <v>4</v>
      </c>
      <c r="J197" s="248"/>
      <c r="K197" s="34" t="s">
        <v>2</v>
      </c>
      <c r="L197" s="34" t="s">
        <v>3</v>
      </c>
      <c r="M197" s="35" t="s">
        <v>4</v>
      </c>
      <c r="N197" s="248"/>
      <c r="O197" s="133" t="s">
        <v>2</v>
      </c>
      <c r="P197" s="34" t="s">
        <v>3</v>
      </c>
      <c r="Q197" s="118" t="s">
        <v>4</v>
      </c>
      <c r="R197" s="36" t="s">
        <v>4</v>
      </c>
      <c r="S197" s="248"/>
      <c r="T197" s="248"/>
    </row>
    <row r="198" spans="1:20" ht="18.75" customHeight="1" x14ac:dyDescent="0.2">
      <c r="A198" s="21">
        <v>1</v>
      </c>
      <c r="B198" s="102" t="s">
        <v>1</v>
      </c>
      <c r="C198" s="22">
        <v>3</v>
      </c>
      <c r="D198" s="22"/>
      <c r="E198" s="23"/>
      <c r="F198" s="24">
        <f>AVERAGE(C198:E198)</f>
        <v>3</v>
      </c>
      <c r="G198" s="22">
        <v>3</v>
      </c>
      <c r="H198" s="22"/>
      <c r="I198" s="23"/>
      <c r="J198" s="24">
        <f>AVERAGE(G198:I198)</f>
        <v>3</v>
      </c>
      <c r="K198" s="22"/>
      <c r="L198" s="22"/>
      <c r="M198" s="23">
        <v>1</v>
      </c>
      <c r="N198" s="24">
        <f>AVERAGE(K198:M198)</f>
        <v>1</v>
      </c>
      <c r="O198" s="116"/>
      <c r="P198" s="104"/>
      <c r="Q198" s="108">
        <v>1</v>
      </c>
      <c r="R198" s="25"/>
      <c r="S198" s="24">
        <f>AVERAGE(O198:Q198)</f>
        <v>1</v>
      </c>
      <c r="T198" s="26" t="str">
        <f>IF(SUM(C198:E198,G198:I198,K198:M198,O198:Q198)&gt;0,"+","-")</f>
        <v>+</v>
      </c>
    </row>
    <row r="199" spans="1:20" ht="18.75" customHeight="1" x14ac:dyDescent="0.2">
      <c r="A199" s="21">
        <v>2</v>
      </c>
      <c r="B199" s="102" t="s">
        <v>1</v>
      </c>
      <c r="C199" s="22">
        <v>3</v>
      </c>
      <c r="D199" s="22"/>
      <c r="E199" s="23"/>
      <c r="F199" s="24">
        <f t="shared" ref="F199:F226" si="20">AVERAGE(C199:E199)</f>
        <v>3</v>
      </c>
      <c r="G199" s="22">
        <v>3</v>
      </c>
      <c r="H199" s="22"/>
      <c r="I199" s="23"/>
      <c r="J199" s="24">
        <f t="shared" ref="J199:J226" si="21">AVERAGE(G199:I199)</f>
        <v>3</v>
      </c>
      <c r="K199" s="22"/>
      <c r="L199" s="22"/>
      <c r="M199" s="23">
        <v>1</v>
      </c>
      <c r="N199" s="24">
        <f t="shared" ref="N199:N226" si="22">AVERAGE(K199:M199)</f>
        <v>1</v>
      </c>
      <c r="O199" s="116"/>
      <c r="P199" s="104"/>
      <c r="Q199" s="108">
        <v>1</v>
      </c>
      <c r="R199" s="25"/>
      <c r="S199" s="24">
        <f t="shared" ref="S199:S226" si="23">AVERAGE(O199:Q199)</f>
        <v>1</v>
      </c>
      <c r="T199" s="26" t="str">
        <f t="shared" ref="T199:T226" si="24">IF(SUM(C199:E199,G199:I199,K199:M199,O199:Q199)&gt;0,"+","-")</f>
        <v>+</v>
      </c>
    </row>
    <row r="200" spans="1:20" ht="18.75" customHeight="1" x14ac:dyDescent="0.2">
      <c r="A200" s="21">
        <v>3</v>
      </c>
      <c r="B200" s="102" t="s">
        <v>1</v>
      </c>
      <c r="C200" s="22"/>
      <c r="D200" s="22"/>
      <c r="E200" s="23">
        <v>1</v>
      </c>
      <c r="F200" s="24">
        <f t="shared" si="20"/>
        <v>1</v>
      </c>
      <c r="G200" s="22"/>
      <c r="H200" s="22"/>
      <c r="I200" s="23">
        <v>1</v>
      </c>
      <c r="J200" s="24">
        <f t="shared" si="21"/>
        <v>1</v>
      </c>
      <c r="K200" s="22"/>
      <c r="L200" s="22"/>
      <c r="M200" s="23">
        <v>1</v>
      </c>
      <c r="N200" s="24">
        <f t="shared" si="22"/>
        <v>1</v>
      </c>
      <c r="O200" s="116"/>
      <c r="P200" s="104"/>
      <c r="Q200" s="108">
        <v>1</v>
      </c>
      <c r="R200" s="25"/>
      <c r="S200" s="24">
        <f t="shared" si="23"/>
        <v>1</v>
      </c>
      <c r="T200" s="26" t="str">
        <f t="shared" si="24"/>
        <v>+</v>
      </c>
    </row>
    <row r="201" spans="1:20" ht="18.75" customHeight="1" x14ac:dyDescent="0.2">
      <c r="A201" s="21">
        <v>4</v>
      </c>
      <c r="B201" s="102" t="s">
        <v>1</v>
      </c>
      <c r="C201" s="22"/>
      <c r="D201" s="22"/>
      <c r="E201" s="23">
        <v>1</v>
      </c>
      <c r="F201" s="24">
        <f t="shared" si="20"/>
        <v>1</v>
      </c>
      <c r="G201" s="22"/>
      <c r="H201" s="22"/>
      <c r="I201" s="23">
        <v>1</v>
      </c>
      <c r="J201" s="24">
        <f t="shared" si="21"/>
        <v>1</v>
      </c>
      <c r="K201" s="22"/>
      <c r="L201" s="22"/>
      <c r="M201" s="23">
        <v>1</v>
      </c>
      <c r="N201" s="24">
        <f t="shared" si="22"/>
        <v>1</v>
      </c>
      <c r="O201" s="116"/>
      <c r="P201" s="104"/>
      <c r="Q201" s="108">
        <v>1</v>
      </c>
      <c r="R201" s="25"/>
      <c r="S201" s="24">
        <f t="shared" si="23"/>
        <v>1</v>
      </c>
      <c r="T201" s="26" t="str">
        <f t="shared" si="24"/>
        <v>+</v>
      </c>
    </row>
    <row r="202" spans="1:20" ht="18.75" customHeight="1" x14ac:dyDescent="0.2">
      <c r="A202" s="21">
        <v>5</v>
      </c>
      <c r="B202" s="102" t="s">
        <v>1</v>
      </c>
      <c r="C202" s="22"/>
      <c r="D202" s="22"/>
      <c r="E202" s="23">
        <v>1</v>
      </c>
      <c r="F202" s="24">
        <f t="shared" si="20"/>
        <v>1</v>
      </c>
      <c r="G202" s="22"/>
      <c r="H202" s="22"/>
      <c r="I202" s="23">
        <v>1</v>
      </c>
      <c r="J202" s="24">
        <f t="shared" si="21"/>
        <v>1</v>
      </c>
      <c r="K202" s="22"/>
      <c r="L202" s="22"/>
      <c r="M202" s="23">
        <v>1</v>
      </c>
      <c r="N202" s="24">
        <f t="shared" si="22"/>
        <v>1</v>
      </c>
      <c r="O202" s="116"/>
      <c r="P202" s="104"/>
      <c r="Q202" s="108">
        <v>1</v>
      </c>
      <c r="R202" s="25"/>
      <c r="S202" s="24">
        <f t="shared" si="23"/>
        <v>1</v>
      </c>
      <c r="T202" s="26" t="str">
        <f t="shared" si="24"/>
        <v>+</v>
      </c>
    </row>
    <row r="203" spans="1:20" ht="18.75" customHeight="1" x14ac:dyDescent="0.2">
      <c r="A203" s="21">
        <v>6</v>
      </c>
      <c r="B203" s="102" t="s">
        <v>1</v>
      </c>
      <c r="C203" s="22"/>
      <c r="D203" s="22"/>
      <c r="E203" s="23">
        <v>1</v>
      </c>
      <c r="F203" s="24">
        <f t="shared" si="20"/>
        <v>1</v>
      </c>
      <c r="G203" s="22"/>
      <c r="H203" s="22"/>
      <c r="I203" s="23">
        <v>1</v>
      </c>
      <c r="J203" s="24">
        <f t="shared" si="21"/>
        <v>1</v>
      </c>
      <c r="K203" s="22"/>
      <c r="L203" s="22"/>
      <c r="M203" s="23">
        <v>1</v>
      </c>
      <c r="N203" s="24">
        <f t="shared" si="22"/>
        <v>1</v>
      </c>
      <c r="O203" s="116"/>
      <c r="P203" s="104"/>
      <c r="Q203" s="108">
        <v>1</v>
      </c>
      <c r="R203" s="25"/>
      <c r="S203" s="24">
        <f t="shared" si="23"/>
        <v>1</v>
      </c>
      <c r="T203" s="26" t="str">
        <f t="shared" si="24"/>
        <v>+</v>
      </c>
    </row>
    <row r="204" spans="1:20" ht="18.75" customHeight="1" x14ac:dyDescent="0.2">
      <c r="A204" s="21">
        <v>7</v>
      </c>
      <c r="B204" s="102" t="s">
        <v>1</v>
      </c>
      <c r="C204" s="22"/>
      <c r="D204" s="22"/>
      <c r="E204" s="23">
        <v>1</v>
      </c>
      <c r="F204" s="24">
        <f t="shared" si="20"/>
        <v>1</v>
      </c>
      <c r="G204" s="22"/>
      <c r="H204" s="22"/>
      <c r="I204" s="23">
        <v>1</v>
      </c>
      <c r="J204" s="24">
        <f t="shared" si="21"/>
        <v>1</v>
      </c>
      <c r="K204" s="22"/>
      <c r="L204" s="22"/>
      <c r="M204" s="23">
        <v>1</v>
      </c>
      <c r="N204" s="24">
        <f t="shared" si="22"/>
        <v>1</v>
      </c>
      <c r="O204" s="116"/>
      <c r="P204" s="104"/>
      <c r="Q204" s="108">
        <v>1</v>
      </c>
      <c r="R204" s="25"/>
      <c r="S204" s="24">
        <f t="shared" si="23"/>
        <v>1</v>
      </c>
      <c r="T204" s="26" t="str">
        <f t="shared" si="24"/>
        <v>+</v>
      </c>
    </row>
    <row r="205" spans="1:20" ht="18.75" customHeight="1" x14ac:dyDescent="0.2">
      <c r="A205" s="21">
        <v>8</v>
      </c>
      <c r="B205" s="102" t="s">
        <v>1</v>
      </c>
      <c r="C205" s="22"/>
      <c r="D205" s="22"/>
      <c r="E205" s="23">
        <v>1</v>
      </c>
      <c r="F205" s="24">
        <f t="shared" si="20"/>
        <v>1</v>
      </c>
      <c r="G205" s="22"/>
      <c r="H205" s="22"/>
      <c r="I205" s="23">
        <v>1</v>
      </c>
      <c r="J205" s="24">
        <f t="shared" si="21"/>
        <v>1</v>
      </c>
      <c r="K205" s="22"/>
      <c r="L205" s="22"/>
      <c r="M205" s="23">
        <v>1</v>
      </c>
      <c r="N205" s="24">
        <f t="shared" si="22"/>
        <v>1</v>
      </c>
      <c r="O205" s="116"/>
      <c r="P205" s="104"/>
      <c r="Q205" s="108">
        <v>1</v>
      </c>
      <c r="R205" s="25"/>
      <c r="S205" s="24">
        <f t="shared" si="23"/>
        <v>1</v>
      </c>
      <c r="T205" s="26" t="str">
        <f t="shared" si="24"/>
        <v>+</v>
      </c>
    </row>
    <row r="206" spans="1:20" ht="18.75" customHeight="1" x14ac:dyDescent="0.2">
      <c r="A206" s="21">
        <v>9</v>
      </c>
      <c r="B206" s="102" t="s">
        <v>1</v>
      </c>
      <c r="C206" s="22"/>
      <c r="D206" s="22"/>
      <c r="E206" s="23">
        <v>1</v>
      </c>
      <c r="F206" s="24">
        <f t="shared" si="20"/>
        <v>1</v>
      </c>
      <c r="G206" s="22"/>
      <c r="H206" s="22"/>
      <c r="I206" s="23">
        <v>1</v>
      </c>
      <c r="J206" s="24">
        <f t="shared" si="21"/>
        <v>1</v>
      </c>
      <c r="K206" s="22"/>
      <c r="L206" s="22"/>
      <c r="M206" s="23">
        <v>1</v>
      </c>
      <c r="N206" s="24">
        <f t="shared" si="22"/>
        <v>1</v>
      </c>
      <c r="O206" s="116"/>
      <c r="P206" s="104"/>
      <c r="Q206" s="108">
        <v>1</v>
      </c>
      <c r="R206" s="25"/>
      <c r="S206" s="24">
        <f t="shared" si="23"/>
        <v>1</v>
      </c>
      <c r="T206" s="26" t="str">
        <f t="shared" si="24"/>
        <v>+</v>
      </c>
    </row>
    <row r="207" spans="1:20" ht="18.75" customHeight="1" x14ac:dyDescent="0.2">
      <c r="A207" s="21">
        <v>10</v>
      </c>
      <c r="B207" s="102" t="s">
        <v>1</v>
      </c>
      <c r="C207" s="22"/>
      <c r="D207" s="22"/>
      <c r="E207" s="23">
        <v>1</v>
      </c>
      <c r="F207" s="24">
        <f t="shared" si="20"/>
        <v>1</v>
      </c>
      <c r="G207" s="22"/>
      <c r="H207" s="22">
        <v>2</v>
      </c>
      <c r="I207" s="23"/>
      <c r="J207" s="24">
        <f t="shared" si="21"/>
        <v>2</v>
      </c>
      <c r="K207" s="22"/>
      <c r="L207" s="22"/>
      <c r="M207" s="23">
        <v>1</v>
      </c>
      <c r="N207" s="24">
        <f t="shared" si="22"/>
        <v>1</v>
      </c>
      <c r="O207" s="116"/>
      <c r="P207" s="104">
        <v>2</v>
      </c>
      <c r="Q207" s="108"/>
      <c r="R207" s="25"/>
      <c r="S207" s="24">
        <f t="shared" si="23"/>
        <v>2</v>
      </c>
      <c r="T207" s="26" t="str">
        <f t="shared" si="24"/>
        <v>+</v>
      </c>
    </row>
    <row r="208" spans="1:20" ht="18.75" customHeight="1" x14ac:dyDescent="0.2">
      <c r="A208" s="21">
        <v>11</v>
      </c>
      <c r="B208" s="102" t="s">
        <v>1</v>
      </c>
      <c r="C208" s="22"/>
      <c r="D208" s="22">
        <v>2</v>
      </c>
      <c r="E208" s="23"/>
      <c r="F208" s="24">
        <f t="shared" si="20"/>
        <v>2</v>
      </c>
      <c r="G208" s="22"/>
      <c r="H208" s="22">
        <v>2</v>
      </c>
      <c r="I208" s="23"/>
      <c r="J208" s="24">
        <f t="shared" si="21"/>
        <v>2</v>
      </c>
      <c r="K208" s="22"/>
      <c r="L208" s="22">
        <v>2</v>
      </c>
      <c r="M208" s="23"/>
      <c r="N208" s="24">
        <f t="shared" si="22"/>
        <v>2</v>
      </c>
      <c r="O208" s="116"/>
      <c r="P208" s="104">
        <v>2</v>
      </c>
      <c r="Q208" s="108"/>
      <c r="R208" s="25"/>
      <c r="S208" s="24">
        <f t="shared" si="23"/>
        <v>2</v>
      </c>
      <c r="T208" s="26" t="str">
        <f t="shared" si="24"/>
        <v>+</v>
      </c>
    </row>
    <row r="209" spans="1:20" ht="18.75" customHeight="1" x14ac:dyDescent="0.2">
      <c r="A209" s="21">
        <v>12</v>
      </c>
      <c r="B209" s="102" t="s">
        <v>1</v>
      </c>
      <c r="C209" s="22"/>
      <c r="D209" s="22">
        <v>2</v>
      </c>
      <c r="E209" s="23"/>
      <c r="F209" s="24">
        <f t="shared" si="20"/>
        <v>2</v>
      </c>
      <c r="G209" s="22"/>
      <c r="H209" s="22">
        <v>2</v>
      </c>
      <c r="I209" s="23"/>
      <c r="J209" s="24">
        <f t="shared" si="21"/>
        <v>2</v>
      </c>
      <c r="K209" s="22"/>
      <c r="L209" s="22">
        <v>2</v>
      </c>
      <c r="M209" s="23"/>
      <c r="N209" s="24">
        <f t="shared" si="22"/>
        <v>2</v>
      </c>
      <c r="O209" s="116"/>
      <c r="P209" s="104">
        <v>2</v>
      </c>
      <c r="Q209" s="108"/>
      <c r="R209" s="25"/>
      <c r="S209" s="24">
        <f t="shared" si="23"/>
        <v>2</v>
      </c>
      <c r="T209" s="26" t="str">
        <f t="shared" si="24"/>
        <v>+</v>
      </c>
    </row>
    <row r="210" spans="1:20" ht="18.75" customHeight="1" x14ac:dyDescent="0.2">
      <c r="A210" s="21">
        <v>13</v>
      </c>
      <c r="B210" s="102" t="s">
        <v>1</v>
      </c>
      <c r="C210" s="22"/>
      <c r="D210" s="22">
        <v>2</v>
      </c>
      <c r="E210" s="23"/>
      <c r="F210" s="24">
        <f t="shared" si="20"/>
        <v>2</v>
      </c>
      <c r="G210" s="22"/>
      <c r="H210" s="22">
        <v>2</v>
      </c>
      <c r="I210" s="23"/>
      <c r="J210" s="24">
        <f t="shared" si="21"/>
        <v>2</v>
      </c>
      <c r="K210" s="22"/>
      <c r="L210" s="22">
        <v>2</v>
      </c>
      <c r="M210" s="23"/>
      <c r="N210" s="24">
        <f t="shared" si="22"/>
        <v>2</v>
      </c>
      <c r="O210" s="116"/>
      <c r="P210" s="104"/>
      <c r="Q210" s="108">
        <v>1</v>
      </c>
      <c r="R210" s="25"/>
      <c r="S210" s="24">
        <f t="shared" si="23"/>
        <v>1</v>
      </c>
      <c r="T210" s="26" t="str">
        <f t="shared" si="24"/>
        <v>+</v>
      </c>
    </row>
    <row r="211" spans="1:20" ht="18.75" customHeight="1" x14ac:dyDescent="0.2">
      <c r="A211" s="21">
        <v>14</v>
      </c>
      <c r="B211" s="102" t="s">
        <v>1</v>
      </c>
      <c r="C211" s="22"/>
      <c r="D211" s="22">
        <v>2</v>
      </c>
      <c r="E211" s="23"/>
      <c r="F211" s="24">
        <f t="shared" si="20"/>
        <v>2</v>
      </c>
      <c r="G211" s="22"/>
      <c r="H211" s="22">
        <v>2</v>
      </c>
      <c r="I211" s="23"/>
      <c r="J211" s="24">
        <f t="shared" si="21"/>
        <v>2</v>
      </c>
      <c r="K211" s="22"/>
      <c r="L211" s="22">
        <v>2</v>
      </c>
      <c r="M211" s="23"/>
      <c r="N211" s="24">
        <f t="shared" si="22"/>
        <v>2</v>
      </c>
      <c r="O211" s="116"/>
      <c r="P211" s="104"/>
      <c r="Q211" s="108">
        <v>1</v>
      </c>
      <c r="R211" s="25"/>
      <c r="S211" s="24">
        <f t="shared" si="23"/>
        <v>1</v>
      </c>
      <c r="T211" s="26" t="str">
        <f t="shared" si="24"/>
        <v>+</v>
      </c>
    </row>
    <row r="212" spans="1:20" ht="18.75" customHeight="1" x14ac:dyDescent="0.2">
      <c r="A212" s="21">
        <v>15</v>
      </c>
      <c r="B212" s="102" t="s">
        <v>1</v>
      </c>
      <c r="C212" s="22"/>
      <c r="D212" s="22">
        <v>2</v>
      </c>
      <c r="E212" s="23"/>
      <c r="F212" s="24">
        <f t="shared" si="20"/>
        <v>2</v>
      </c>
      <c r="G212" s="22"/>
      <c r="H212" s="22">
        <v>2</v>
      </c>
      <c r="I212" s="23"/>
      <c r="J212" s="24">
        <f t="shared" si="21"/>
        <v>2</v>
      </c>
      <c r="K212" s="22"/>
      <c r="L212" s="22">
        <v>2</v>
      </c>
      <c r="M212" s="23"/>
      <c r="N212" s="24">
        <f t="shared" si="22"/>
        <v>2</v>
      </c>
      <c r="O212" s="116"/>
      <c r="P212" s="104"/>
      <c r="Q212" s="108">
        <v>1</v>
      </c>
      <c r="R212" s="25"/>
      <c r="S212" s="24">
        <f t="shared" si="23"/>
        <v>1</v>
      </c>
      <c r="T212" s="26" t="str">
        <f t="shared" si="24"/>
        <v>+</v>
      </c>
    </row>
    <row r="213" spans="1:20" ht="18.75" customHeight="1" x14ac:dyDescent="0.2">
      <c r="A213" s="21">
        <v>16</v>
      </c>
      <c r="B213" s="102" t="s">
        <v>1</v>
      </c>
      <c r="C213" s="22"/>
      <c r="D213" s="22">
        <v>2</v>
      </c>
      <c r="E213" s="23"/>
      <c r="F213" s="24">
        <f t="shared" si="20"/>
        <v>2</v>
      </c>
      <c r="G213" s="22"/>
      <c r="H213" s="22">
        <v>2</v>
      </c>
      <c r="I213" s="23"/>
      <c r="J213" s="24">
        <f t="shared" si="21"/>
        <v>2</v>
      </c>
      <c r="K213" s="22"/>
      <c r="L213" s="22">
        <v>2</v>
      </c>
      <c r="M213" s="23"/>
      <c r="N213" s="24">
        <f t="shared" si="22"/>
        <v>2</v>
      </c>
      <c r="O213" s="116"/>
      <c r="P213" s="104"/>
      <c r="Q213" s="108">
        <v>1</v>
      </c>
      <c r="R213" s="25"/>
      <c r="S213" s="24">
        <f t="shared" si="23"/>
        <v>1</v>
      </c>
      <c r="T213" s="26" t="str">
        <f t="shared" si="24"/>
        <v>+</v>
      </c>
    </row>
    <row r="214" spans="1:20" ht="18.75" customHeight="1" x14ac:dyDescent="0.2">
      <c r="A214" s="21">
        <v>17</v>
      </c>
      <c r="B214" s="102" t="s">
        <v>1</v>
      </c>
      <c r="C214" s="22"/>
      <c r="D214" s="22">
        <v>2</v>
      </c>
      <c r="E214" s="23"/>
      <c r="F214" s="24">
        <f t="shared" si="20"/>
        <v>2</v>
      </c>
      <c r="G214" s="22"/>
      <c r="H214" s="22">
        <v>2</v>
      </c>
      <c r="I214" s="23"/>
      <c r="J214" s="24">
        <f t="shared" si="21"/>
        <v>2</v>
      </c>
      <c r="K214" s="22"/>
      <c r="L214" s="22">
        <v>2</v>
      </c>
      <c r="M214" s="23"/>
      <c r="N214" s="24">
        <f t="shared" si="22"/>
        <v>2</v>
      </c>
      <c r="O214" s="116">
        <v>3</v>
      </c>
      <c r="P214" s="104"/>
      <c r="Q214" s="108"/>
      <c r="R214" s="25"/>
      <c r="S214" s="24">
        <f t="shared" si="23"/>
        <v>3</v>
      </c>
      <c r="T214" s="26" t="str">
        <f t="shared" si="24"/>
        <v>+</v>
      </c>
    </row>
    <row r="215" spans="1:20" ht="18.75" customHeight="1" x14ac:dyDescent="0.2">
      <c r="A215" s="21">
        <v>18</v>
      </c>
      <c r="B215" s="102" t="s">
        <v>1</v>
      </c>
      <c r="C215" s="22"/>
      <c r="D215" s="22">
        <v>2</v>
      </c>
      <c r="E215" s="23"/>
      <c r="F215" s="24">
        <f t="shared" si="20"/>
        <v>2</v>
      </c>
      <c r="G215" s="22"/>
      <c r="H215" s="22">
        <v>2</v>
      </c>
      <c r="I215" s="23"/>
      <c r="J215" s="24">
        <f t="shared" si="21"/>
        <v>2</v>
      </c>
      <c r="K215" s="22"/>
      <c r="L215" s="22">
        <v>2</v>
      </c>
      <c r="M215" s="23"/>
      <c r="N215" s="24">
        <f t="shared" si="22"/>
        <v>2</v>
      </c>
      <c r="O215" s="116">
        <v>3</v>
      </c>
      <c r="P215" s="104"/>
      <c r="Q215" s="108"/>
      <c r="R215" s="25"/>
      <c r="S215" s="24">
        <f t="shared" si="23"/>
        <v>3</v>
      </c>
      <c r="T215" s="26" t="str">
        <f t="shared" si="24"/>
        <v>+</v>
      </c>
    </row>
    <row r="216" spans="1:20" ht="18.75" customHeight="1" x14ac:dyDescent="0.2">
      <c r="A216" s="21">
        <v>19</v>
      </c>
      <c r="B216" s="102" t="s">
        <v>1</v>
      </c>
      <c r="C216" s="22"/>
      <c r="D216" s="22">
        <v>2</v>
      </c>
      <c r="E216" s="23"/>
      <c r="F216" s="24">
        <f t="shared" si="20"/>
        <v>2</v>
      </c>
      <c r="G216" s="22"/>
      <c r="H216" s="22">
        <v>2</v>
      </c>
      <c r="I216" s="23"/>
      <c r="J216" s="24">
        <f t="shared" si="21"/>
        <v>2</v>
      </c>
      <c r="K216" s="22"/>
      <c r="L216" s="22">
        <v>2</v>
      </c>
      <c r="M216" s="23"/>
      <c r="N216" s="24">
        <f t="shared" si="22"/>
        <v>2</v>
      </c>
      <c r="O216" s="112">
        <v>3</v>
      </c>
      <c r="P216" s="98"/>
      <c r="Q216" s="108"/>
      <c r="R216" s="25"/>
      <c r="S216" s="24">
        <f t="shared" si="23"/>
        <v>3</v>
      </c>
      <c r="T216" s="26" t="str">
        <f t="shared" si="24"/>
        <v>+</v>
      </c>
    </row>
    <row r="217" spans="1:20" ht="18.75" customHeight="1" x14ac:dyDescent="0.2">
      <c r="A217" s="21">
        <v>20</v>
      </c>
      <c r="B217" s="102" t="s">
        <v>1</v>
      </c>
      <c r="C217" s="22"/>
      <c r="D217" s="22">
        <v>2</v>
      </c>
      <c r="E217" s="23"/>
      <c r="F217" s="24">
        <f t="shared" si="20"/>
        <v>2</v>
      </c>
      <c r="G217" s="22"/>
      <c r="H217" s="22">
        <v>2</v>
      </c>
      <c r="I217" s="23"/>
      <c r="J217" s="24">
        <f t="shared" si="21"/>
        <v>2</v>
      </c>
      <c r="K217" s="22"/>
      <c r="L217" s="22">
        <v>2</v>
      </c>
      <c r="M217" s="23"/>
      <c r="N217" s="24">
        <f t="shared" si="22"/>
        <v>2</v>
      </c>
      <c r="O217" s="112">
        <v>3</v>
      </c>
      <c r="P217" s="104"/>
      <c r="Q217" s="108"/>
      <c r="R217" s="25"/>
      <c r="S217" s="24">
        <f t="shared" si="23"/>
        <v>3</v>
      </c>
      <c r="T217" s="26" t="str">
        <f t="shared" si="24"/>
        <v>+</v>
      </c>
    </row>
    <row r="218" spans="1:20" ht="18.75" customHeight="1" x14ac:dyDescent="0.2">
      <c r="A218" s="21">
        <v>21</v>
      </c>
      <c r="B218" s="102" t="s">
        <v>1</v>
      </c>
      <c r="C218" s="22"/>
      <c r="D218" s="22"/>
      <c r="E218" s="23">
        <v>1</v>
      </c>
      <c r="F218" s="24">
        <f t="shared" si="20"/>
        <v>1</v>
      </c>
      <c r="G218" s="22"/>
      <c r="H218" s="22"/>
      <c r="I218" s="23">
        <v>1</v>
      </c>
      <c r="J218" s="24">
        <f t="shared" si="21"/>
        <v>1</v>
      </c>
      <c r="K218" s="22"/>
      <c r="L218" s="22"/>
      <c r="M218" s="23">
        <v>1</v>
      </c>
      <c r="N218" s="24">
        <f t="shared" si="22"/>
        <v>1</v>
      </c>
      <c r="O218" s="112"/>
      <c r="P218" s="104"/>
      <c r="Q218" s="108">
        <v>1</v>
      </c>
      <c r="R218" s="25"/>
      <c r="S218" s="24">
        <f t="shared" si="23"/>
        <v>1</v>
      </c>
      <c r="T218" s="26" t="str">
        <f t="shared" si="24"/>
        <v>+</v>
      </c>
    </row>
    <row r="219" spans="1:20" ht="18.75" customHeight="1" x14ac:dyDescent="0.2">
      <c r="A219" s="21">
        <v>22</v>
      </c>
      <c r="B219" s="102" t="s">
        <v>1</v>
      </c>
      <c r="C219" s="22"/>
      <c r="D219" s="22"/>
      <c r="E219" s="23">
        <v>1</v>
      </c>
      <c r="F219" s="24">
        <f t="shared" si="20"/>
        <v>1</v>
      </c>
      <c r="G219" s="22"/>
      <c r="H219" s="22"/>
      <c r="I219" s="23">
        <v>1</v>
      </c>
      <c r="J219" s="24">
        <f t="shared" si="21"/>
        <v>1</v>
      </c>
      <c r="K219" s="22"/>
      <c r="L219" s="22"/>
      <c r="M219" s="23">
        <v>1</v>
      </c>
      <c r="N219" s="24">
        <f t="shared" si="22"/>
        <v>1</v>
      </c>
      <c r="O219" s="112"/>
      <c r="P219" s="104"/>
      <c r="Q219" s="108">
        <v>1</v>
      </c>
      <c r="R219" s="25"/>
      <c r="S219" s="24">
        <f t="shared" si="23"/>
        <v>1</v>
      </c>
      <c r="T219" s="26" t="str">
        <f t="shared" si="24"/>
        <v>+</v>
      </c>
    </row>
    <row r="220" spans="1:20" ht="18.75" customHeight="1" x14ac:dyDescent="0.2">
      <c r="A220" s="21">
        <v>23</v>
      </c>
      <c r="B220" s="102" t="s">
        <v>1</v>
      </c>
      <c r="C220" s="22"/>
      <c r="D220" s="22"/>
      <c r="E220" s="23">
        <v>1</v>
      </c>
      <c r="F220" s="24">
        <f t="shared" si="20"/>
        <v>1</v>
      </c>
      <c r="G220" s="22"/>
      <c r="H220" s="22"/>
      <c r="I220" s="23">
        <v>1</v>
      </c>
      <c r="J220" s="24">
        <f t="shared" si="21"/>
        <v>1</v>
      </c>
      <c r="K220" s="22"/>
      <c r="L220" s="22"/>
      <c r="M220" s="23">
        <v>1</v>
      </c>
      <c r="N220" s="24">
        <f t="shared" si="22"/>
        <v>1</v>
      </c>
      <c r="O220" s="112"/>
      <c r="P220" s="104"/>
      <c r="Q220" s="108">
        <v>1</v>
      </c>
      <c r="R220" s="25"/>
      <c r="S220" s="24">
        <f t="shared" si="23"/>
        <v>1</v>
      </c>
      <c r="T220" s="26" t="str">
        <f t="shared" si="24"/>
        <v>+</v>
      </c>
    </row>
    <row r="221" spans="1:20" ht="18.75" customHeight="1" x14ac:dyDescent="0.2">
      <c r="A221" s="21">
        <v>24</v>
      </c>
      <c r="B221" s="102" t="s">
        <v>1</v>
      </c>
      <c r="C221" s="22"/>
      <c r="D221" s="22"/>
      <c r="E221" s="23">
        <v>1</v>
      </c>
      <c r="F221" s="24">
        <f t="shared" si="20"/>
        <v>1</v>
      </c>
      <c r="G221" s="22"/>
      <c r="H221" s="22"/>
      <c r="I221" s="23">
        <v>1</v>
      </c>
      <c r="J221" s="24">
        <f t="shared" si="21"/>
        <v>1</v>
      </c>
      <c r="K221" s="22"/>
      <c r="L221" s="22"/>
      <c r="M221" s="23">
        <v>1</v>
      </c>
      <c r="N221" s="24">
        <f t="shared" si="22"/>
        <v>1</v>
      </c>
      <c r="O221" s="112"/>
      <c r="P221" s="104"/>
      <c r="Q221" s="108">
        <v>1</v>
      </c>
      <c r="R221" s="25"/>
      <c r="S221" s="24">
        <f t="shared" si="23"/>
        <v>1</v>
      </c>
      <c r="T221" s="26" t="str">
        <f t="shared" si="24"/>
        <v>+</v>
      </c>
    </row>
    <row r="222" spans="1:20" ht="18.75" customHeight="1" x14ac:dyDescent="0.2">
      <c r="A222" s="28">
        <v>25</v>
      </c>
      <c r="B222" s="102" t="s">
        <v>1</v>
      </c>
      <c r="C222" s="30"/>
      <c r="D222" s="30"/>
      <c r="E222" s="31">
        <v>1</v>
      </c>
      <c r="F222" s="24">
        <f t="shared" si="20"/>
        <v>1</v>
      </c>
      <c r="G222" s="30"/>
      <c r="H222" s="30"/>
      <c r="I222" s="31">
        <v>1</v>
      </c>
      <c r="J222" s="24">
        <f t="shared" si="21"/>
        <v>1</v>
      </c>
      <c r="K222" s="30"/>
      <c r="L222" s="30"/>
      <c r="M222" s="31">
        <v>1</v>
      </c>
      <c r="N222" s="24">
        <f t="shared" si="22"/>
        <v>1</v>
      </c>
      <c r="O222" s="122"/>
      <c r="P222" s="134"/>
      <c r="Q222" s="121">
        <v>1</v>
      </c>
      <c r="R222" s="33"/>
      <c r="S222" s="24">
        <f t="shared" si="23"/>
        <v>1</v>
      </c>
      <c r="T222" s="26" t="str">
        <f t="shared" si="24"/>
        <v>+</v>
      </c>
    </row>
    <row r="223" spans="1:20" ht="18.75" customHeight="1" x14ac:dyDescent="0.2">
      <c r="A223" s="28">
        <v>26</v>
      </c>
      <c r="B223" s="102" t="s">
        <v>1</v>
      </c>
      <c r="C223" s="30"/>
      <c r="D223" s="30"/>
      <c r="E223" s="31">
        <v>1</v>
      </c>
      <c r="F223" s="24">
        <f t="shared" si="20"/>
        <v>1</v>
      </c>
      <c r="G223" s="30"/>
      <c r="H223" s="30"/>
      <c r="I223" s="31">
        <v>1</v>
      </c>
      <c r="J223" s="24">
        <f t="shared" si="21"/>
        <v>1</v>
      </c>
      <c r="K223" s="30"/>
      <c r="L223" s="30"/>
      <c r="M223" s="31">
        <v>1</v>
      </c>
      <c r="N223" s="24">
        <f t="shared" si="22"/>
        <v>1</v>
      </c>
      <c r="O223" s="122"/>
      <c r="P223" s="134"/>
      <c r="Q223" s="121">
        <v>1</v>
      </c>
      <c r="R223" s="33"/>
      <c r="S223" s="24">
        <f t="shared" si="23"/>
        <v>1</v>
      </c>
      <c r="T223" s="26" t="str">
        <f t="shared" si="24"/>
        <v>+</v>
      </c>
    </row>
    <row r="224" spans="1:20" ht="18.75" customHeight="1" x14ac:dyDescent="0.2">
      <c r="A224" s="28">
        <v>27</v>
      </c>
      <c r="B224" s="102"/>
      <c r="C224" s="30"/>
      <c r="D224" s="30"/>
      <c r="E224" s="31">
        <v>0</v>
      </c>
      <c r="F224" s="24">
        <f t="shared" si="20"/>
        <v>0</v>
      </c>
      <c r="G224" s="30"/>
      <c r="H224" s="30"/>
      <c r="I224" s="31">
        <v>0</v>
      </c>
      <c r="J224" s="24">
        <f t="shared" si="21"/>
        <v>0</v>
      </c>
      <c r="K224" s="30"/>
      <c r="L224" s="30"/>
      <c r="M224" s="31">
        <v>0</v>
      </c>
      <c r="N224" s="24">
        <f t="shared" si="22"/>
        <v>0</v>
      </c>
      <c r="O224" s="122"/>
      <c r="P224" s="134"/>
      <c r="Q224" s="121">
        <v>0</v>
      </c>
      <c r="R224" s="33"/>
      <c r="S224" s="24">
        <f t="shared" si="23"/>
        <v>0</v>
      </c>
      <c r="T224" s="26" t="str">
        <f t="shared" si="24"/>
        <v>-</v>
      </c>
    </row>
    <row r="225" spans="1:20" ht="18.75" customHeight="1" x14ac:dyDescent="0.2">
      <c r="A225" s="28">
        <v>28</v>
      </c>
      <c r="B225" s="27"/>
      <c r="C225" s="30"/>
      <c r="D225" s="30"/>
      <c r="E225" s="31">
        <v>0</v>
      </c>
      <c r="F225" s="24">
        <f t="shared" si="20"/>
        <v>0</v>
      </c>
      <c r="G225" s="30"/>
      <c r="H225" s="30"/>
      <c r="I225" s="31">
        <v>0</v>
      </c>
      <c r="J225" s="24">
        <f t="shared" si="21"/>
        <v>0</v>
      </c>
      <c r="K225" s="30"/>
      <c r="L225" s="30"/>
      <c r="M225" s="31">
        <v>0</v>
      </c>
      <c r="N225" s="24">
        <f t="shared" si="22"/>
        <v>0</v>
      </c>
      <c r="O225" s="122"/>
      <c r="P225" s="134"/>
      <c r="Q225" s="121">
        <v>0</v>
      </c>
      <c r="R225" s="33"/>
      <c r="S225" s="24">
        <f t="shared" si="23"/>
        <v>0</v>
      </c>
      <c r="T225" s="26" t="str">
        <f t="shared" si="24"/>
        <v>-</v>
      </c>
    </row>
    <row r="226" spans="1:20" ht="18.75" customHeight="1" thickBot="1" x14ac:dyDescent="0.25">
      <c r="A226" s="28">
        <v>29</v>
      </c>
      <c r="B226" s="29"/>
      <c r="C226" s="30"/>
      <c r="D226" s="30"/>
      <c r="E226" s="31">
        <v>0</v>
      </c>
      <c r="F226" s="32">
        <f t="shared" si="20"/>
        <v>0</v>
      </c>
      <c r="G226" s="30"/>
      <c r="H226" s="30"/>
      <c r="I226" s="31">
        <v>0</v>
      </c>
      <c r="J226" s="32">
        <f t="shared" si="21"/>
        <v>0</v>
      </c>
      <c r="K226" s="30"/>
      <c r="L226" s="30"/>
      <c r="M226" s="31">
        <v>0</v>
      </c>
      <c r="N226" s="32">
        <f t="shared" si="22"/>
        <v>0</v>
      </c>
      <c r="O226" s="122"/>
      <c r="P226" s="134"/>
      <c r="Q226" s="121">
        <v>0</v>
      </c>
      <c r="R226" s="33"/>
      <c r="S226" s="24">
        <f t="shared" si="23"/>
        <v>0</v>
      </c>
      <c r="T226" s="26" t="str">
        <f t="shared" si="24"/>
        <v>-</v>
      </c>
    </row>
    <row r="227" spans="1:20" ht="18.75" customHeight="1" x14ac:dyDescent="0.2">
      <c r="A227" s="217" t="s">
        <v>23</v>
      </c>
      <c r="B227" s="218"/>
      <c r="C227" s="9">
        <f>COUNTIF(C198:C226,3)/T227</f>
        <v>7.6923076923076927E-2</v>
      </c>
      <c r="D227" s="9">
        <f>COUNTIF(D198:D226,2)/T227</f>
        <v>0.38461538461538464</v>
      </c>
      <c r="E227" s="13">
        <f>COUNTIF(E198:E226,1)/T227</f>
        <v>0.53846153846153844</v>
      </c>
      <c r="F227" s="219">
        <f>SUMIF(F198:F226,"&gt;0")/T227</f>
        <v>1.5384615384615385</v>
      </c>
      <c r="G227" s="9">
        <f>COUNTIF(G198:G226,3)/T227</f>
        <v>7.6923076923076927E-2</v>
      </c>
      <c r="H227" s="9">
        <f>COUNTIF(H198:H226,2)/T227</f>
        <v>0.42307692307692307</v>
      </c>
      <c r="I227" s="13">
        <f>COUNTIF(I198:I226,1)/T227</f>
        <v>0.5</v>
      </c>
      <c r="J227" s="219">
        <f>SUMIF(J198:J226,"&gt;0")/T227</f>
        <v>1.5769230769230769</v>
      </c>
      <c r="K227" s="9">
        <f>COUNTIF(K198:K226,3)/T227</f>
        <v>0</v>
      </c>
      <c r="L227" s="9">
        <f>COUNTIF(L198:L226,2)/T227</f>
        <v>0.38461538461538464</v>
      </c>
      <c r="M227" s="13">
        <f>COUNTIF(M198:M226,1)/T227</f>
        <v>0.61538461538461542</v>
      </c>
      <c r="N227" s="219">
        <f>SUMIF(N198:N226,"&gt;0")/T227</f>
        <v>1.3846153846153846</v>
      </c>
      <c r="O227" s="9">
        <f>COUNTIF(O198:O226,3)/T227</f>
        <v>0.15384615384615385</v>
      </c>
      <c r="P227" s="9">
        <f>COUNTIF(P198:P226,2)/T227</f>
        <v>0.11538461538461539</v>
      </c>
      <c r="Q227" s="9">
        <f>COUNTIF(Q198:Q226,1)/T227</f>
        <v>0.73076923076923073</v>
      </c>
      <c r="R227" s="9">
        <f>COUNTIF(R198:R226,3)/T227</f>
        <v>0</v>
      </c>
      <c r="S227" s="250">
        <f>SUMIF(S198:S226,"&gt;0")/T227</f>
        <v>1.4230769230769231</v>
      </c>
      <c r="T227" s="221">
        <f>COUNTIF(T198:T226,"+")</f>
        <v>26</v>
      </c>
    </row>
    <row r="228" spans="1:20" ht="18.75" customHeight="1" thickBot="1" x14ac:dyDescent="0.25">
      <c r="A228" s="227" t="s">
        <v>22</v>
      </c>
      <c r="B228" s="228"/>
      <c r="C228" s="15">
        <f>COUNTIF(C198:C226,"3")</f>
        <v>2</v>
      </c>
      <c r="D228" s="15">
        <f>COUNTIF(D198:D226,"2")</f>
        <v>10</v>
      </c>
      <c r="E228" s="16">
        <f>COUNTIF(E198:E226,"1")</f>
        <v>14</v>
      </c>
      <c r="F228" s="220"/>
      <c r="G228" s="15">
        <f>COUNTIF(G198:G226,"3")</f>
        <v>2</v>
      </c>
      <c r="H228" s="15">
        <f>COUNTIF(H198:H226,"2")</f>
        <v>11</v>
      </c>
      <c r="I228" s="16">
        <f>COUNTIF(I198:I226,"1")</f>
        <v>13</v>
      </c>
      <c r="J228" s="220"/>
      <c r="K228" s="15">
        <f>COUNTIF(K198:K226,"3")</f>
        <v>0</v>
      </c>
      <c r="L228" s="15">
        <f>COUNTIF(L198:L226,"2")</f>
        <v>10</v>
      </c>
      <c r="M228" s="16">
        <f>COUNTIF(M198:M226,"1")</f>
        <v>16</v>
      </c>
      <c r="N228" s="220"/>
      <c r="O228" s="15">
        <f>COUNTIF(O198:O226,"3")</f>
        <v>4</v>
      </c>
      <c r="P228" s="15">
        <f>COUNTIF(P198:P226,"2")</f>
        <v>3</v>
      </c>
      <c r="Q228" s="15">
        <f>COUNTIF(Q198:Q226,"1")</f>
        <v>19</v>
      </c>
      <c r="R228" s="15">
        <f>COUNTIF(R198:R226,"3")</f>
        <v>0</v>
      </c>
      <c r="S228" s="251"/>
      <c r="T228" s="222"/>
    </row>
    <row r="229" spans="1:20" ht="18.75" customHeight="1" x14ac:dyDescent="0.2">
      <c r="A229" s="19"/>
      <c r="B229" s="19"/>
      <c r="C229" s="20"/>
      <c r="D229" s="20"/>
      <c r="E229" s="20"/>
      <c r="F229" s="12"/>
      <c r="G229" s="20"/>
      <c r="H229" s="20"/>
      <c r="I229" s="20"/>
      <c r="J229" s="12"/>
      <c r="K229" s="20"/>
      <c r="L229" s="20"/>
      <c r="M229" s="20"/>
      <c r="N229" s="12"/>
      <c r="O229" s="20"/>
      <c r="P229" s="20"/>
      <c r="Q229" s="20"/>
      <c r="R229" s="20"/>
      <c r="S229" s="12"/>
      <c r="T229" s="20"/>
    </row>
    <row r="230" spans="1:20" ht="18.75" customHeight="1" x14ac:dyDescent="0.2">
      <c r="A230" s="19"/>
      <c r="B230" s="19"/>
      <c r="C230" s="20"/>
      <c r="D230" s="20"/>
      <c r="E230" s="20"/>
      <c r="F230" s="12"/>
      <c r="G230" s="20"/>
      <c r="H230" s="20"/>
      <c r="I230" s="20"/>
      <c r="J230" s="12"/>
      <c r="K230" s="20"/>
      <c r="L230" s="20"/>
      <c r="M230" s="20"/>
      <c r="N230" s="12"/>
      <c r="O230" s="20"/>
      <c r="P230" s="20"/>
      <c r="Q230" s="20"/>
      <c r="R230" s="20"/>
      <c r="S230" s="12"/>
      <c r="T230" s="20"/>
    </row>
    <row r="231" spans="1:20" ht="18.75" customHeight="1" x14ac:dyDescent="0.2">
      <c r="A231" s="19"/>
      <c r="B231" s="19"/>
      <c r="C231" s="20"/>
      <c r="D231" s="20"/>
      <c r="E231" s="20"/>
      <c r="F231" s="12"/>
      <c r="G231" s="20"/>
      <c r="H231" s="20"/>
      <c r="I231" s="20"/>
      <c r="J231" s="12"/>
      <c r="K231" s="20"/>
      <c r="L231" s="20"/>
      <c r="M231" s="20"/>
      <c r="N231" s="12"/>
      <c r="O231" s="20"/>
      <c r="P231" s="20"/>
      <c r="Q231"/>
      <c r="R231"/>
      <c r="S231"/>
    </row>
    <row r="232" spans="1:20" ht="18.75" customHeight="1" x14ac:dyDescent="0.3">
      <c r="A232" s="234" t="s">
        <v>48</v>
      </c>
      <c r="B232" s="234"/>
      <c r="C232" s="234"/>
      <c r="D232" s="234"/>
      <c r="E232" s="234"/>
      <c r="F232" s="234"/>
      <c r="G232" s="234"/>
      <c r="H232" s="234"/>
      <c r="I232" s="234"/>
      <c r="J232" s="234"/>
      <c r="K232" s="234"/>
      <c r="L232" s="234"/>
      <c r="M232" s="234"/>
      <c r="N232" s="234"/>
      <c r="O232" s="234"/>
      <c r="P232" s="234"/>
      <c r="Q232" s="234"/>
      <c r="R232" s="234"/>
      <c r="S232" s="234"/>
      <c r="T232" s="234"/>
    </row>
    <row r="233" spans="1:20" ht="18.75" customHeight="1" x14ac:dyDescent="0.2">
      <c r="A233" s="235" t="s">
        <v>0</v>
      </c>
      <c r="B233" s="235"/>
      <c r="C233" s="235"/>
      <c r="D233" s="235"/>
      <c r="E233" s="235"/>
      <c r="F233" s="235"/>
      <c r="G233" s="235"/>
      <c r="H233" s="235"/>
      <c r="I233" s="235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</row>
    <row r="234" spans="1:20" ht="18.75" customHeight="1" x14ac:dyDescent="0.2">
      <c r="A234" s="235" t="s">
        <v>53</v>
      </c>
      <c r="B234" s="235"/>
      <c r="C234" s="235"/>
      <c r="D234" s="235"/>
      <c r="E234" s="235"/>
      <c r="F234" s="235"/>
      <c r="G234" s="235"/>
      <c r="H234" s="235"/>
      <c r="I234" s="235"/>
      <c r="J234" s="235"/>
      <c r="K234" s="235"/>
      <c r="L234" s="235"/>
      <c r="M234" s="235"/>
      <c r="N234" s="235"/>
      <c r="O234" s="235"/>
      <c r="P234" s="235"/>
      <c r="Q234" s="235"/>
      <c r="R234" s="235"/>
      <c r="S234" s="235"/>
      <c r="T234" s="235"/>
    </row>
    <row r="235" spans="1:20" ht="18.75" customHeight="1" x14ac:dyDescent="0.3">
      <c r="A235" s="234" t="s">
        <v>49</v>
      </c>
      <c r="B235" s="234"/>
      <c r="C235" s="234"/>
      <c r="D235" s="234"/>
      <c r="E235" s="234"/>
      <c r="F235" s="234"/>
      <c r="G235" s="234"/>
      <c r="H235" s="234"/>
      <c r="I235" s="234"/>
      <c r="J235" s="234"/>
      <c r="K235" s="234"/>
      <c r="L235" s="234"/>
      <c r="M235" s="234"/>
      <c r="N235" s="234"/>
      <c r="O235" s="234"/>
      <c r="P235" s="234"/>
      <c r="Q235" s="234"/>
      <c r="R235" s="234"/>
      <c r="S235" s="234"/>
      <c r="T235" s="234"/>
    </row>
    <row r="236" spans="1:20" ht="18.75" customHeight="1" x14ac:dyDescent="0.2">
      <c r="A236" s="19"/>
      <c r="B236" s="19"/>
      <c r="C236" s="20"/>
      <c r="D236" s="20"/>
      <c r="E236" s="20"/>
      <c r="F236" s="12"/>
      <c r="G236" s="20"/>
      <c r="H236" s="20"/>
      <c r="I236" s="20"/>
      <c r="J236" s="12"/>
      <c r="K236" s="20"/>
      <c r="L236" s="20"/>
      <c r="M236" s="20"/>
      <c r="N236" s="12"/>
      <c r="O236" s="20"/>
      <c r="P236" s="20"/>
      <c r="Q236" s="63"/>
      <c r="R236"/>
      <c r="S236"/>
    </row>
    <row r="237" spans="1:20" s="89" customFormat="1" ht="18.75" customHeight="1" thickBot="1" x14ac:dyDescent="0.35">
      <c r="A237" s="236" t="s">
        <v>69</v>
      </c>
      <c r="B237" s="236"/>
      <c r="C237" s="237" t="s">
        <v>95</v>
      </c>
      <c r="D237" s="238"/>
      <c r="E237" s="238"/>
      <c r="F237" s="238"/>
      <c r="G237" s="238"/>
      <c r="H237" s="238"/>
      <c r="I237" s="238"/>
      <c r="J237" s="239"/>
      <c r="K237" s="95"/>
      <c r="L237" s="95"/>
      <c r="M237" s="95"/>
      <c r="N237" s="95"/>
      <c r="O237" s="95"/>
    </row>
    <row r="238" spans="1:20" s="89" customFormat="1" ht="18.75" customHeight="1" thickBot="1" x14ac:dyDescent="0.35">
      <c r="A238" s="236" t="s">
        <v>75</v>
      </c>
      <c r="B238" s="284"/>
      <c r="C238" s="285" t="s">
        <v>90</v>
      </c>
      <c r="D238" s="286"/>
      <c r="E238" s="286"/>
      <c r="F238" s="286"/>
      <c r="G238" s="286"/>
      <c r="H238" s="286"/>
      <c r="I238" s="286"/>
      <c r="J238" s="287"/>
      <c r="K238" s="160"/>
      <c r="L238" s="160"/>
      <c r="M238" s="160"/>
      <c r="N238" s="160"/>
      <c r="O238" s="160"/>
      <c r="P238" s="91"/>
      <c r="Q238" s="92"/>
      <c r="R238" s="93"/>
      <c r="S238" s="93"/>
    </row>
    <row r="239" spans="1:20" s="89" customFormat="1" ht="18.75" customHeight="1" x14ac:dyDescent="0.3">
      <c r="A239" s="90" t="s">
        <v>9</v>
      </c>
      <c r="B239" s="96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4"/>
      <c r="Q239" s="92"/>
      <c r="R239" s="93"/>
      <c r="S239" s="93"/>
    </row>
    <row r="240" spans="1:20" ht="18.75" customHeight="1" x14ac:dyDescent="0.2">
      <c r="A240" s="192" t="s">
        <v>50</v>
      </c>
      <c r="B240" s="192"/>
      <c r="C240" s="192"/>
      <c r="D240" s="192"/>
      <c r="E240" s="192"/>
      <c r="F240" s="192"/>
      <c r="G240" s="192"/>
      <c r="H240" s="192"/>
      <c r="I240" s="192"/>
      <c r="J240" s="192"/>
      <c r="K240" s="192"/>
      <c r="L240" s="192"/>
      <c r="M240" s="192"/>
      <c r="N240" s="192"/>
      <c r="O240" s="192"/>
      <c r="P240" s="99"/>
      <c r="Q240" s="2"/>
      <c r="R240" s="2"/>
      <c r="S240" s="2"/>
    </row>
    <row r="241" spans="1:19" ht="18.75" customHeight="1" thickBot="1" x14ac:dyDescent="0.25">
      <c r="A241" s="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/>
      <c r="R241"/>
      <c r="S241"/>
    </row>
    <row r="242" spans="1:19" ht="30" customHeight="1" thickTop="1" x14ac:dyDescent="0.2">
      <c r="A242" s="277"/>
      <c r="B242" s="279" t="s">
        <v>1</v>
      </c>
      <c r="C242" s="244" t="s">
        <v>46</v>
      </c>
      <c r="D242" s="245"/>
      <c r="E242" s="246"/>
      <c r="F242" s="247" t="s">
        <v>29</v>
      </c>
      <c r="G242" s="249" t="s">
        <v>47</v>
      </c>
      <c r="H242" s="245"/>
      <c r="I242" s="246"/>
      <c r="J242" s="247" t="s">
        <v>29</v>
      </c>
      <c r="K242" s="275" t="s">
        <v>10</v>
      </c>
      <c r="L242" s="271" t="s">
        <v>30</v>
      </c>
      <c r="M242" s="272"/>
      <c r="N242"/>
      <c r="O242"/>
      <c r="P242"/>
      <c r="Q242"/>
      <c r="R242"/>
      <c r="S242"/>
    </row>
    <row r="243" spans="1:19" ht="24.75" customHeight="1" thickBot="1" x14ac:dyDescent="0.25">
      <c r="A243" s="278"/>
      <c r="B243" s="280"/>
      <c r="C243" s="34" t="s">
        <v>2</v>
      </c>
      <c r="D243" s="34" t="s">
        <v>3</v>
      </c>
      <c r="E243" s="35" t="s">
        <v>4</v>
      </c>
      <c r="F243" s="248"/>
      <c r="G243" s="34" t="s">
        <v>2</v>
      </c>
      <c r="H243" s="34" t="s">
        <v>3</v>
      </c>
      <c r="I243" s="35" t="s">
        <v>4</v>
      </c>
      <c r="J243" s="248"/>
      <c r="K243" s="276"/>
      <c r="L243" s="273"/>
      <c r="M243" s="274"/>
      <c r="N243"/>
      <c r="O243"/>
      <c r="P243"/>
      <c r="Q243"/>
      <c r="R243"/>
      <c r="S243"/>
    </row>
    <row r="244" spans="1:19" ht="18.75" customHeight="1" thickTop="1" thickBot="1" x14ac:dyDescent="0.3">
      <c r="A244" s="21">
        <v>1</v>
      </c>
      <c r="B244" s="102" t="s">
        <v>1</v>
      </c>
      <c r="C244" s="22"/>
      <c r="D244" s="22"/>
      <c r="E244" s="23">
        <v>1</v>
      </c>
      <c r="F244" s="24">
        <f>AVERAGE(C244:E244)</f>
        <v>1</v>
      </c>
      <c r="G244" s="22"/>
      <c r="H244" s="22"/>
      <c r="I244" s="23">
        <v>1</v>
      </c>
      <c r="J244" s="24">
        <f>AVERAGE(G244:I244)</f>
        <v>1</v>
      </c>
      <c r="K244" s="26" t="str">
        <f>IF(SUM(C244:E244,G244:I244)&gt;0,"+","-")</f>
        <v>+</v>
      </c>
      <c r="L244" s="215">
        <f t="shared" ref="L244:L261" si="25">SUM(J244,F244,S198,N198,J198,F198,S152,N152,J152,F152,S105,N105,J105,F105,S59,N59,J59,F59,S13,N13,J13,F13)</f>
        <v>53</v>
      </c>
      <c r="M244" s="216"/>
      <c r="N244"/>
      <c r="O244"/>
      <c r="P244"/>
      <c r="Q244"/>
      <c r="R244"/>
      <c r="S244"/>
    </row>
    <row r="245" spans="1:19" ht="18.75" customHeight="1" thickTop="1" thickBot="1" x14ac:dyDescent="0.3">
      <c r="A245" s="21">
        <v>2</v>
      </c>
      <c r="B245" s="102" t="s">
        <v>1</v>
      </c>
      <c r="C245" s="22"/>
      <c r="D245" s="22"/>
      <c r="E245" s="23">
        <v>1</v>
      </c>
      <c r="F245" s="24">
        <f t="shared" ref="F245:F272" si="26">AVERAGE(C245:E245)</f>
        <v>1</v>
      </c>
      <c r="G245" s="22"/>
      <c r="H245" s="22"/>
      <c r="I245" s="23">
        <v>1</v>
      </c>
      <c r="J245" s="24">
        <f t="shared" ref="J245:J272" si="27">AVERAGE(G245:I245)</f>
        <v>1</v>
      </c>
      <c r="K245" s="26" t="str">
        <f t="shared" ref="K245:K272" si="28">IF(SUM(C245:E245,G245:I245)&gt;0,"+","-")</f>
        <v>+</v>
      </c>
      <c r="L245" s="215">
        <f t="shared" si="25"/>
        <v>49</v>
      </c>
      <c r="M245" s="216"/>
      <c r="N245"/>
      <c r="O245"/>
      <c r="P245"/>
      <c r="Q245"/>
      <c r="R245"/>
      <c r="S245"/>
    </row>
    <row r="246" spans="1:19" ht="18.75" customHeight="1" thickTop="1" thickBot="1" x14ac:dyDescent="0.3">
      <c r="A246" s="21">
        <v>3</v>
      </c>
      <c r="B246" s="102" t="s">
        <v>1</v>
      </c>
      <c r="C246" s="22"/>
      <c r="D246" s="22"/>
      <c r="E246" s="23">
        <v>1</v>
      </c>
      <c r="F246" s="24">
        <f t="shared" si="26"/>
        <v>1</v>
      </c>
      <c r="G246" s="22"/>
      <c r="H246" s="22"/>
      <c r="I246" s="23">
        <v>1</v>
      </c>
      <c r="J246" s="24">
        <f t="shared" si="27"/>
        <v>1</v>
      </c>
      <c r="K246" s="26" t="str">
        <f t="shared" si="28"/>
        <v>+</v>
      </c>
      <c r="L246" s="215">
        <f t="shared" si="25"/>
        <v>45</v>
      </c>
      <c r="M246" s="216"/>
      <c r="N246"/>
      <c r="O246"/>
      <c r="P246"/>
      <c r="Q246"/>
      <c r="R246"/>
      <c r="S246"/>
    </row>
    <row r="247" spans="1:19" ht="18.75" customHeight="1" thickTop="1" thickBot="1" x14ac:dyDescent="0.3">
      <c r="A247" s="21">
        <v>4</v>
      </c>
      <c r="B247" s="102" t="s">
        <v>1</v>
      </c>
      <c r="C247" s="22"/>
      <c r="D247" s="22"/>
      <c r="E247" s="23">
        <v>1</v>
      </c>
      <c r="F247" s="24">
        <f t="shared" si="26"/>
        <v>1</v>
      </c>
      <c r="G247" s="22"/>
      <c r="H247" s="22"/>
      <c r="I247" s="23">
        <v>1</v>
      </c>
      <c r="J247" s="24">
        <f t="shared" si="27"/>
        <v>1</v>
      </c>
      <c r="K247" s="26" t="str">
        <f t="shared" si="28"/>
        <v>+</v>
      </c>
      <c r="L247" s="215">
        <f t="shared" si="25"/>
        <v>43</v>
      </c>
      <c r="M247" s="216"/>
      <c r="N247"/>
      <c r="O247"/>
      <c r="P247"/>
      <c r="Q247"/>
      <c r="R247"/>
      <c r="S247"/>
    </row>
    <row r="248" spans="1:19" ht="18.75" customHeight="1" thickTop="1" thickBot="1" x14ac:dyDescent="0.3">
      <c r="A248" s="21">
        <v>5</v>
      </c>
      <c r="B248" s="102" t="s">
        <v>1</v>
      </c>
      <c r="C248" s="22"/>
      <c r="D248" s="22"/>
      <c r="E248" s="23">
        <v>1</v>
      </c>
      <c r="F248" s="24">
        <f t="shared" si="26"/>
        <v>1</v>
      </c>
      <c r="G248" s="22"/>
      <c r="H248" s="22"/>
      <c r="I248" s="23">
        <v>1</v>
      </c>
      <c r="J248" s="24">
        <f t="shared" si="27"/>
        <v>1</v>
      </c>
      <c r="K248" s="26" t="str">
        <f t="shared" si="28"/>
        <v>+</v>
      </c>
      <c r="L248" s="215">
        <f t="shared" si="25"/>
        <v>42</v>
      </c>
      <c r="M248" s="216"/>
      <c r="N248"/>
      <c r="O248"/>
      <c r="P248"/>
      <c r="Q248"/>
      <c r="R248"/>
      <c r="S248"/>
    </row>
    <row r="249" spans="1:19" ht="18.75" customHeight="1" thickTop="1" thickBot="1" x14ac:dyDescent="0.3">
      <c r="A249" s="21">
        <v>6</v>
      </c>
      <c r="B249" s="102" t="s">
        <v>1</v>
      </c>
      <c r="C249" s="22"/>
      <c r="D249" s="22"/>
      <c r="E249" s="23">
        <v>1</v>
      </c>
      <c r="F249" s="24">
        <f t="shared" si="26"/>
        <v>1</v>
      </c>
      <c r="G249" s="22"/>
      <c r="H249" s="22"/>
      <c r="I249" s="23">
        <v>1</v>
      </c>
      <c r="J249" s="24">
        <f t="shared" si="27"/>
        <v>1</v>
      </c>
      <c r="K249" s="26" t="str">
        <f t="shared" si="28"/>
        <v>+</v>
      </c>
      <c r="L249" s="215">
        <f t="shared" si="25"/>
        <v>37</v>
      </c>
      <c r="M249" s="216"/>
      <c r="N249"/>
      <c r="O249"/>
      <c r="P249"/>
      <c r="Q249"/>
      <c r="R249"/>
      <c r="S249"/>
    </row>
    <row r="250" spans="1:19" ht="18.75" customHeight="1" thickTop="1" thickBot="1" x14ac:dyDescent="0.3">
      <c r="A250" s="21">
        <v>7</v>
      </c>
      <c r="B250" s="102" t="s">
        <v>1</v>
      </c>
      <c r="C250" s="22"/>
      <c r="D250" s="22"/>
      <c r="E250" s="23">
        <v>1</v>
      </c>
      <c r="F250" s="24">
        <f t="shared" si="26"/>
        <v>1</v>
      </c>
      <c r="G250" s="22"/>
      <c r="H250" s="22"/>
      <c r="I250" s="23">
        <v>1</v>
      </c>
      <c r="J250" s="24">
        <f t="shared" si="27"/>
        <v>1</v>
      </c>
      <c r="K250" s="26" t="str">
        <f t="shared" si="28"/>
        <v>+</v>
      </c>
      <c r="L250" s="215">
        <f t="shared" si="25"/>
        <v>34</v>
      </c>
      <c r="M250" s="216"/>
      <c r="N250"/>
      <c r="O250"/>
      <c r="P250"/>
      <c r="Q250"/>
      <c r="R250"/>
      <c r="S250"/>
    </row>
    <row r="251" spans="1:19" ht="18.75" customHeight="1" thickTop="1" thickBot="1" x14ac:dyDescent="0.3">
      <c r="A251" s="21">
        <v>8</v>
      </c>
      <c r="B251" s="102" t="s">
        <v>1</v>
      </c>
      <c r="C251" s="22"/>
      <c r="D251" s="22"/>
      <c r="E251" s="23">
        <v>1</v>
      </c>
      <c r="F251" s="24">
        <f t="shared" si="26"/>
        <v>1</v>
      </c>
      <c r="G251" s="22"/>
      <c r="H251" s="22"/>
      <c r="I251" s="23">
        <v>1</v>
      </c>
      <c r="J251" s="24">
        <f t="shared" si="27"/>
        <v>1</v>
      </c>
      <c r="K251" s="26" t="str">
        <f t="shared" si="28"/>
        <v>+</v>
      </c>
      <c r="L251" s="215">
        <f t="shared" si="25"/>
        <v>31</v>
      </c>
      <c r="M251" s="216"/>
      <c r="N251"/>
      <c r="O251"/>
      <c r="P251"/>
      <c r="Q251"/>
      <c r="R251"/>
      <c r="S251"/>
    </row>
    <row r="252" spans="1:19" ht="18.75" customHeight="1" thickTop="1" thickBot="1" x14ac:dyDescent="0.3">
      <c r="A252" s="21">
        <v>9</v>
      </c>
      <c r="B252" s="102" t="s">
        <v>1</v>
      </c>
      <c r="C252" s="22"/>
      <c r="D252" s="22"/>
      <c r="E252" s="23">
        <v>1</v>
      </c>
      <c r="F252" s="24">
        <f t="shared" si="26"/>
        <v>1</v>
      </c>
      <c r="G252" s="22"/>
      <c r="H252" s="22"/>
      <c r="I252" s="23">
        <v>1</v>
      </c>
      <c r="J252" s="24">
        <f t="shared" si="27"/>
        <v>1</v>
      </c>
      <c r="K252" s="26" t="str">
        <f t="shared" si="28"/>
        <v>+</v>
      </c>
      <c r="L252" s="215">
        <f t="shared" si="25"/>
        <v>32</v>
      </c>
      <c r="M252" s="216"/>
      <c r="N252"/>
      <c r="O252"/>
      <c r="P252"/>
      <c r="Q252"/>
      <c r="R252"/>
      <c r="S252"/>
    </row>
    <row r="253" spans="1:19" ht="18.75" customHeight="1" thickTop="1" thickBot="1" x14ac:dyDescent="0.3">
      <c r="A253" s="21">
        <v>10</v>
      </c>
      <c r="B253" s="102" t="s">
        <v>1</v>
      </c>
      <c r="C253" s="22"/>
      <c r="D253" s="22"/>
      <c r="E253" s="23">
        <v>1</v>
      </c>
      <c r="F253" s="24">
        <f t="shared" si="26"/>
        <v>1</v>
      </c>
      <c r="G253" s="22"/>
      <c r="H253" s="22"/>
      <c r="I253" s="23">
        <v>1</v>
      </c>
      <c r="J253" s="24">
        <f t="shared" si="27"/>
        <v>1</v>
      </c>
      <c r="K253" s="26" t="str">
        <f t="shared" si="28"/>
        <v>+</v>
      </c>
      <c r="L253" s="215">
        <f t="shared" si="25"/>
        <v>33</v>
      </c>
      <c r="M253" s="216"/>
      <c r="N253"/>
      <c r="O253"/>
      <c r="P253"/>
      <c r="Q253"/>
      <c r="R253"/>
      <c r="S253"/>
    </row>
    <row r="254" spans="1:19" ht="18.75" customHeight="1" thickTop="1" thickBot="1" x14ac:dyDescent="0.3">
      <c r="A254" s="21">
        <v>11</v>
      </c>
      <c r="B254" s="102" t="s">
        <v>1</v>
      </c>
      <c r="C254" s="22"/>
      <c r="D254" s="22"/>
      <c r="E254" s="23">
        <v>1</v>
      </c>
      <c r="F254" s="24">
        <f t="shared" si="26"/>
        <v>1</v>
      </c>
      <c r="G254" s="22"/>
      <c r="H254" s="22">
        <v>2</v>
      </c>
      <c r="I254" s="23"/>
      <c r="J254" s="24">
        <f t="shared" si="27"/>
        <v>2</v>
      </c>
      <c r="K254" s="26" t="str">
        <f t="shared" si="28"/>
        <v>+</v>
      </c>
      <c r="L254" s="215">
        <f t="shared" si="25"/>
        <v>37</v>
      </c>
      <c r="M254" s="216"/>
      <c r="N254"/>
      <c r="O254"/>
      <c r="P254"/>
      <c r="Q254"/>
      <c r="R254"/>
      <c r="S254"/>
    </row>
    <row r="255" spans="1:19" ht="18.75" customHeight="1" thickTop="1" thickBot="1" x14ac:dyDescent="0.3">
      <c r="A255" s="21">
        <v>12</v>
      </c>
      <c r="B255" s="102" t="s">
        <v>1</v>
      </c>
      <c r="C255" s="22"/>
      <c r="D255" s="22">
        <v>2</v>
      </c>
      <c r="E255" s="23"/>
      <c r="F255" s="24">
        <f t="shared" si="26"/>
        <v>2</v>
      </c>
      <c r="G255" s="22"/>
      <c r="H255" s="22">
        <v>2</v>
      </c>
      <c r="I255" s="23"/>
      <c r="J255" s="24">
        <f t="shared" si="27"/>
        <v>2</v>
      </c>
      <c r="K255" s="26" t="str">
        <f t="shared" si="28"/>
        <v>+</v>
      </c>
      <c r="L255" s="215">
        <f t="shared" si="25"/>
        <v>38</v>
      </c>
      <c r="M255" s="216"/>
      <c r="N255"/>
      <c r="O255"/>
      <c r="P255"/>
      <c r="Q255"/>
      <c r="R255"/>
      <c r="S255"/>
    </row>
    <row r="256" spans="1:19" ht="18.75" customHeight="1" thickTop="1" thickBot="1" x14ac:dyDescent="0.3">
      <c r="A256" s="21">
        <v>13</v>
      </c>
      <c r="B256" s="102" t="s">
        <v>1</v>
      </c>
      <c r="C256" s="22"/>
      <c r="D256" s="22">
        <v>2</v>
      </c>
      <c r="E256" s="23"/>
      <c r="F256" s="24">
        <f t="shared" si="26"/>
        <v>2</v>
      </c>
      <c r="G256" s="22"/>
      <c r="H256" s="22">
        <v>2</v>
      </c>
      <c r="I256" s="23"/>
      <c r="J256" s="24">
        <f t="shared" si="27"/>
        <v>2</v>
      </c>
      <c r="K256" s="26" t="str">
        <f t="shared" si="28"/>
        <v>+</v>
      </c>
      <c r="L256" s="215">
        <f t="shared" si="25"/>
        <v>38</v>
      </c>
      <c r="M256" s="216"/>
      <c r="N256"/>
      <c r="O256"/>
      <c r="P256"/>
      <c r="Q256"/>
      <c r="R256"/>
      <c r="S256"/>
    </row>
    <row r="257" spans="1:19" ht="18.75" customHeight="1" thickTop="1" thickBot="1" x14ac:dyDescent="0.3">
      <c r="A257" s="21">
        <v>14</v>
      </c>
      <c r="B257" s="102" t="s">
        <v>1</v>
      </c>
      <c r="C257" s="22"/>
      <c r="D257" s="22">
        <v>2</v>
      </c>
      <c r="E257" s="23"/>
      <c r="F257" s="24">
        <f t="shared" si="26"/>
        <v>2</v>
      </c>
      <c r="G257" s="22"/>
      <c r="H257" s="22">
        <v>2</v>
      </c>
      <c r="I257" s="23"/>
      <c r="J257" s="24">
        <f t="shared" si="27"/>
        <v>2</v>
      </c>
      <c r="K257" s="26" t="str">
        <f t="shared" si="28"/>
        <v>+</v>
      </c>
      <c r="L257" s="215">
        <f t="shared" si="25"/>
        <v>42</v>
      </c>
      <c r="M257" s="216"/>
      <c r="N257"/>
      <c r="O257"/>
      <c r="P257"/>
      <c r="Q257"/>
      <c r="R257"/>
      <c r="S257"/>
    </row>
    <row r="258" spans="1:19" ht="18.75" customHeight="1" thickTop="1" thickBot="1" x14ac:dyDescent="0.3">
      <c r="A258" s="21">
        <v>15</v>
      </c>
      <c r="B258" s="102" t="s">
        <v>1</v>
      </c>
      <c r="C258" s="22"/>
      <c r="D258" s="22">
        <v>2</v>
      </c>
      <c r="E258" s="23"/>
      <c r="F258" s="24">
        <f t="shared" si="26"/>
        <v>2</v>
      </c>
      <c r="G258" s="22"/>
      <c r="H258" s="22">
        <v>2</v>
      </c>
      <c r="I258" s="23"/>
      <c r="J258" s="24">
        <f t="shared" si="27"/>
        <v>2</v>
      </c>
      <c r="K258" s="26" t="str">
        <f t="shared" si="28"/>
        <v>+</v>
      </c>
      <c r="L258" s="215">
        <f t="shared" si="25"/>
        <v>43</v>
      </c>
      <c r="M258" s="216"/>
      <c r="N258"/>
      <c r="O258"/>
      <c r="P258"/>
      <c r="Q258"/>
      <c r="R258"/>
      <c r="S258"/>
    </row>
    <row r="259" spans="1:19" ht="18.75" customHeight="1" thickTop="1" thickBot="1" x14ac:dyDescent="0.3">
      <c r="A259" s="21">
        <v>16</v>
      </c>
      <c r="B259" s="102" t="s">
        <v>1</v>
      </c>
      <c r="C259" s="22"/>
      <c r="D259" s="22">
        <v>2</v>
      </c>
      <c r="E259" s="23"/>
      <c r="F259" s="24">
        <f t="shared" si="26"/>
        <v>2</v>
      </c>
      <c r="G259" s="22"/>
      <c r="H259" s="22">
        <v>2</v>
      </c>
      <c r="I259" s="23"/>
      <c r="J259" s="24">
        <f t="shared" si="27"/>
        <v>2</v>
      </c>
      <c r="K259" s="26" t="str">
        <f t="shared" si="28"/>
        <v>+</v>
      </c>
      <c r="L259" s="215">
        <f t="shared" si="25"/>
        <v>43</v>
      </c>
      <c r="M259" s="216"/>
      <c r="N259"/>
      <c r="O259"/>
      <c r="P259"/>
      <c r="Q259"/>
      <c r="R259"/>
      <c r="S259"/>
    </row>
    <row r="260" spans="1:19" ht="18.75" customHeight="1" thickTop="1" thickBot="1" x14ac:dyDescent="0.3">
      <c r="A260" s="21">
        <v>17</v>
      </c>
      <c r="B260" s="102" t="s">
        <v>1</v>
      </c>
      <c r="C260" s="22"/>
      <c r="D260" s="22">
        <v>2</v>
      </c>
      <c r="E260" s="23"/>
      <c r="F260" s="24">
        <f t="shared" si="26"/>
        <v>2</v>
      </c>
      <c r="G260" s="22"/>
      <c r="H260" s="22">
        <v>2</v>
      </c>
      <c r="I260" s="23"/>
      <c r="J260" s="24">
        <f t="shared" si="27"/>
        <v>2</v>
      </c>
      <c r="K260" s="26" t="str">
        <f t="shared" si="28"/>
        <v>+</v>
      </c>
      <c r="L260" s="215">
        <f t="shared" si="25"/>
        <v>43</v>
      </c>
      <c r="M260" s="216"/>
      <c r="N260"/>
      <c r="O260"/>
      <c r="P260"/>
      <c r="Q260"/>
      <c r="R260"/>
      <c r="S260"/>
    </row>
    <row r="261" spans="1:19" ht="18.75" customHeight="1" thickTop="1" thickBot="1" x14ac:dyDescent="0.3">
      <c r="A261" s="21">
        <v>18</v>
      </c>
      <c r="B261" s="102" t="s">
        <v>1</v>
      </c>
      <c r="C261" s="22"/>
      <c r="D261" s="22">
        <v>2</v>
      </c>
      <c r="E261" s="23"/>
      <c r="F261" s="24">
        <f t="shared" si="26"/>
        <v>2</v>
      </c>
      <c r="G261" s="22"/>
      <c r="H261" s="22">
        <v>2</v>
      </c>
      <c r="I261" s="23"/>
      <c r="J261" s="24">
        <f t="shared" si="27"/>
        <v>2</v>
      </c>
      <c r="K261" s="26" t="str">
        <f t="shared" si="28"/>
        <v>+</v>
      </c>
      <c r="L261" s="215">
        <f t="shared" si="25"/>
        <v>44</v>
      </c>
      <c r="M261" s="216"/>
      <c r="N261"/>
      <c r="O261"/>
      <c r="P261"/>
      <c r="Q261"/>
      <c r="R261"/>
      <c r="S261"/>
    </row>
    <row r="262" spans="1:19" ht="18.75" customHeight="1" thickTop="1" thickBot="1" x14ac:dyDescent="0.3">
      <c r="A262" s="21">
        <v>19</v>
      </c>
      <c r="B262" s="102" t="s">
        <v>1</v>
      </c>
      <c r="C262" s="22"/>
      <c r="D262" s="22">
        <v>2</v>
      </c>
      <c r="E262" s="23"/>
      <c r="F262" s="24">
        <f t="shared" si="26"/>
        <v>2</v>
      </c>
      <c r="G262" s="22"/>
      <c r="H262" s="22">
        <v>2</v>
      </c>
      <c r="I262" s="23"/>
      <c r="J262" s="24">
        <f t="shared" si="27"/>
        <v>2</v>
      </c>
      <c r="K262" s="26" t="str">
        <f t="shared" si="28"/>
        <v>+</v>
      </c>
      <c r="L262" s="215">
        <f>SUM(J262,F262,S216,N216,J216,F216,S170,N170,J170,F170,S123,N123,J123,F123,S81,N81,J81,F81,S31,N31,J31,F31)</f>
        <v>44</v>
      </c>
      <c r="M262" s="216"/>
      <c r="N262"/>
      <c r="O262"/>
      <c r="P262"/>
      <c r="Q262"/>
      <c r="R262"/>
      <c r="S262"/>
    </row>
    <row r="263" spans="1:19" ht="18.75" customHeight="1" thickTop="1" thickBot="1" x14ac:dyDescent="0.3">
      <c r="A263" s="21">
        <v>20</v>
      </c>
      <c r="B263" s="102" t="s">
        <v>1</v>
      </c>
      <c r="C263" s="22"/>
      <c r="D263" s="22">
        <v>2</v>
      </c>
      <c r="E263" s="23"/>
      <c r="F263" s="24">
        <f t="shared" si="26"/>
        <v>2</v>
      </c>
      <c r="G263" s="22"/>
      <c r="H263" s="22">
        <v>2</v>
      </c>
      <c r="I263" s="23"/>
      <c r="J263" s="24">
        <f t="shared" si="27"/>
        <v>2</v>
      </c>
      <c r="K263" s="26" t="str">
        <f t="shared" si="28"/>
        <v>+</v>
      </c>
      <c r="L263" s="215">
        <f t="shared" ref="L263:L268" si="29">SUM(J263,F263,S217,N217,J217,F217,S171,N171,J171,F171,S124,N124,J124,F124,S82,N82,J82,F82,S32,N32,J32,F32)</f>
        <v>36</v>
      </c>
      <c r="M263" s="216"/>
      <c r="N263"/>
      <c r="O263"/>
      <c r="P263"/>
      <c r="Q263"/>
      <c r="R263"/>
      <c r="S263"/>
    </row>
    <row r="264" spans="1:19" ht="18.75" customHeight="1" thickTop="1" thickBot="1" x14ac:dyDescent="0.3">
      <c r="A264" s="21">
        <v>21</v>
      </c>
      <c r="B264" s="102" t="s">
        <v>1</v>
      </c>
      <c r="C264" s="22"/>
      <c r="D264" s="22"/>
      <c r="E264" s="23">
        <v>1</v>
      </c>
      <c r="F264" s="24">
        <f t="shared" si="26"/>
        <v>1</v>
      </c>
      <c r="G264" s="22"/>
      <c r="H264" s="22"/>
      <c r="I264" s="23">
        <v>1</v>
      </c>
      <c r="J264" s="24">
        <f t="shared" si="27"/>
        <v>1</v>
      </c>
      <c r="K264" s="26" t="str">
        <f t="shared" si="28"/>
        <v>+</v>
      </c>
      <c r="L264" s="215">
        <f t="shared" si="29"/>
        <v>22</v>
      </c>
      <c r="M264" s="216"/>
      <c r="N264"/>
      <c r="O264"/>
      <c r="P264"/>
      <c r="Q264"/>
      <c r="R264"/>
      <c r="S264"/>
    </row>
    <row r="265" spans="1:19" ht="18.75" customHeight="1" thickTop="1" thickBot="1" x14ac:dyDescent="0.3">
      <c r="A265" s="21">
        <v>22</v>
      </c>
      <c r="B265" s="102" t="s">
        <v>1</v>
      </c>
      <c r="C265" s="22"/>
      <c r="D265" s="22"/>
      <c r="E265" s="23">
        <v>1</v>
      </c>
      <c r="F265" s="24">
        <f t="shared" si="26"/>
        <v>1</v>
      </c>
      <c r="G265" s="22"/>
      <c r="H265" s="22"/>
      <c r="I265" s="23">
        <v>1</v>
      </c>
      <c r="J265" s="24">
        <f t="shared" si="27"/>
        <v>1</v>
      </c>
      <c r="K265" s="26" t="str">
        <f t="shared" si="28"/>
        <v>+</v>
      </c>
      <c r="L265" s="215">
        <f t="shared" si="29"/>
        <v>22</v>
      </c>
      <c r="M265" s="216"/>
      <c r="N265"/>
      <c r="O265"/>
      <c r="P265"/>
      <c r="Q265"/>
      <c r="R265"/>
      <c r="S265"/>
    </row>
    <row r="266" spans="1:19" ht="18.75" customHeight="1" thickTop="1" thickBot="1" x14ac:dyDescent="0.3">
      <c r="A266" s="21">
        <v>23</v>
      </c>
      <c r="B266" s="102" t="s">
        <v>1</v>
      </c>
      <c r="C266" s="22"/>
      <c r="D266" s="22"/>
      <c r="E266" s="23">
        <v>1</v>
      </c>
      <c r="F266" s="24">
        <f t="shared" si="26"/>
        <v>1</v>
      </c>
      <c r="G266" s="22"/>
      <c r="H266" s="22"/>
      <c r="I266" s="23">
        <v>1</v>
      </c>
      <c r="J266" s="24">
        <f t="shared" si="27"/>
        <v>1</v>
      </c>
      <c r="K266" s="26" t="str">
        <f t="shared" si="28"/>
        <v>+</v>
      </c>
      <c r="L266" s="215">
        <f t="shared" si="29"/>
        <v>18</v>
      </c>
      <c r="M266" s="216"/>
      <c r="N266"/>
      <c r="O266"/>
      <c r="P266"/>
      <c r="Q266"/>
      <c r="R266"/>
      <c r="S266"/>
    </row>
    <row r="267" spans="1:19" ht="18.75" customHeight="1" thickTop="1" thickBot="1" x14ac:dyDescent="0.3">
      <c r="A267" s="21">
        <v>24</v>
      </c>
      <c r="B267" s="102" t="s">
        <v>1</v>
      </c>
      <c r="C267" s="22"/>
      <c r="D267" s="22"/>
      <c r="E267" s="23">
        <v>1</v>
      </c>
      <c r="F267" s="24">
        <f t="shared" si="26"/>
        <v>1</v>
      </c>
      <c r="G267" s="22"/>
      <c r="H267" s="22"/>
      <c r="I267" s="23">
        <v>1</v>
      </c>
      <c r="J267" s="24">
        <f t="shared" si="27"/>
        <v>1</v>
      </c>
      <c r="K267" s="26" t="str">
        <f t="shared" si="28"/>
        <v>+</v>
      </c>
      <c r="L267" s="215">
        <f t="shared" si="29"/>
        <v>20</v>
      </c>
      <c r="M267" s="216"/>
      <c r="N267"/>
      <c r="O267"/>
      <c r="P267"/>
      <c r="Q267"/>
      <c r="R267"/>
      <c r="S267"/>
    </row>
    <row r="268" spans="1:19" ht="18.75" customHeight="1" thickTop="1" thickBot="1" x14ac:dyDescent="0.3">
      <c r="A268" s="28">
        <v>25</v>
      </c>
      <c r="B268" s="102" t="s">
        <v>1</v>
      </c>
      <c r="C268" s="30"/>
      <c r="D268" s="30"/>
      <c r="E268" s="31">
        <v>1</v>
      </c>
      <c r="F268" s="32">
        <f t="shared" si="26"/>
        <v>1</v>
      </c>
      <c r="G268" s="30"/>
      <c r="H268" s="30"/>
      <c r="I268" s="31">
        <v>1</v>
      </c>
      <c r="J268" s="32">
        <f t="shared" si="27"/>
        <v>1</v>
      </c>
      <c r="K268" s="26" t="str">
        <f t="shared" si="28"/>
        <v>+</v>
      </c>
      <c r="L268" s="215">
        <f t="shared" si="29"/>
        <v>18</v>
      </c>
      <c r="M268" s="216"/>
      <c r="N268"/>
      <c r="O268"/>
      <c r="P268"/>
      <c r="Q268"/>
      <c r="R268"/>
      <c r="S268"/>
    </row>
    <row r="269" spans="1:19" ht="18.75" customHeight="1" thickTop="1" thickBot="1" x14ac:dyDescent="0.3">
      <c r="A269" s="28">
        <v>26</v>
      </c>
      <c r="B269" s="102" t="s">
        <v>1</v>
      </c>
      <c r="C269" s="30"/>
      <c r="D269" s="30"/>
      <c r="E269" s="31">
        <v>1</v>
      </c>
      <c r="F269" s="32">
        <f t="shared" si="26"/>
        <v>1</v>
      </c>
      <c r="G269" s="30"/>
      <c r="H269" s="30"/>
      <c r="I269" s="31">
        <v>1</v>
      </c>
      <c r="J269" s="32">
        <f t="shared" si="27"/>
        <v>1</v>
      </c>
      <c r="K269" s="26" t="str">
        <f t="shared" si="28"/>
        <v>+</v>
      </c>
      <c r="L269" s="232">
        <f>SUM(J269,F269,S223,N223,J223,F223,S177,N177,J177,F177,S130,N130,J130,F130,F84,J84,N84,S84,S38,N38,J38,F38)</f>
        <v>22</v>
      </c>
      <c r="M269" s="233"/>
      <c r="N269"/>
      <c r="O269"/>
      <c r="P269"/>
      <c r="Q269"/>
      <c r="R269"/>
      <c r="S269"/>
    </row>
    <row r="270" spans="1:19" ht="18.75" customHeight="1" thickTop="1" thickBot="1" x14ac:dyDescent="0.3">
      <c r="A270" s="28">
        <v>27</v>
      </c>
      <c r="B270" s="102"/>
      <c r="C270" s="30"/>
      <c r="D270" s="30"/>
      <c r="E270" s="31">
        <v>0</v>
      </c>
      <c r="F270" s="32">
        <f t="shared" si="26"/>
        <v>0</v>
      </c>
      <c r="G270" s="30"/>
      <c r="H270" s="30"/>
      <c r="I270" s="31">
        <v>0</v>
      </c>
      <c r="J270" s="32">
        <f t="shared" si="27"/>
        <v>0</v>
      </c>
      <c r="K270" s="26" t="str">
        <f t="shared" si="28"/>
        <v>-</v>
      </c>
      <c r="L270" s="215">
        <f>SUM(J270,F270,S224,N224,J224,F224,S178,N178,J178,F178,S131,N131,J131,F131,S89,N89,J89,F89,S39,N39,J39,F39)</f>
        <v>0</v>
      </c>
      <c r="M270" s="216"/>
      <c r="N270"/>
      <c r="O270"/>
      <c r="P270"/>
      <c r="Q270"/>
      <c r="R270"/>
      <c r="S270"/>
    </row>
    <row r="271" spans="1:19" ht="18.75" customHeight="1" thickTop="1" thickBot="1" x14ac:dyDescent="0.3">
      <c r="A271" s="28">
        <v>28</v>
      </c>
      <c r="B271" s="27"/>
      <c r="C271" s="30"/>
      <c r="D271" s="30"/>
      <c r="E271" s="31">
        <v>0</v>
      </c>
      <c r="F271" s="32">
        <f t="shared" si="26"/>
        <v>0</v>
      </c>
      <c r="G271" s="30"/>
      <c r="H271" s="30"/>
      <c r="I271" s="31">
        <v>0</v>
      </c>
      <c r="J271" s="32">
        <f t="shared" si="27"/>
        <v>0</v>
      </c>
      <c r="K271" s="26" t="str">
        <f t="shared" si="28"/>
        <v>-</v>
      </c>
      <c r="L271" s="215">
        <f>SUM(J271,F271,S225,N225,J225,F225,S179,N179,J179,F179,S132,N132,J132,F132,S90,N90,J90,F90,S40,N40,J40,F40)</f>
        <v>0</v>
      </c>
      <c r="M271" s="216"/>
      <c r="N271"/>
      <c r="O271"/>
      <c r="P271"/>
      <c r="Q271"/>
      <c r="R271"/>
      <c r="S271"/>
    </row>
    <row r="272" spans="1:19" ht="18.75" customHeight="1" thickTop="1" thickBot="1" x14ac:dyDescent="0.3">
      <c r="A272" s="28">
        <v>29</v>
      </c>
      <c r="B272" s="29"/>
      <c r="C272" s="30"/>
      <c r="D272" s="30"/>
      <c r="E272" s="31">
        <v>0</v>
      </c>
      <c r="F272" s="32">
        <f t="shared" si="26"/>
        <v>0</v>
      </c>
      <c r="G272" s="30"/>
      <c r="H272" s="30"/>
      <c r="I272" s="31">
        <v>0</v>
      </c>
      <c r="J272" s="32">
        <f t="shared" si="27"/>
        <v>0</v>
      </c>
      <c r="K272" s="26" t="str">
        <f t="shared" si="28"/>
        <v>-</v>
      </c>
      <c r="L272" s="215">
        <f>SUM(J272,F272,S226,N226,J226,F226,S180,N180,J180,F180,S133,N133,J133,F133,S91,N91,J91,F91,S41,N41,J41,F41)</f>
        <v>0</v>
      </c>
      <c r="M272" s="216"/>
      <c r="N272"/>
      <c r="O272"/>
      <c r="P272"/>
      <c r="Q272"/>
      <c r="R272"/>
      <c r="S272"/>
    </row>
    <row r="273" spans="1:255" ht="18.75" customHeight="1" x14ac:dyDescent="0.2">
      <c r="A273" s="217" t="s">
        <v>23</v>
      </c>
      <c r="B273" s="218"/>
      <c r="C273" s="9">
        <f>COUNTIF(C244:C272,3)/K273</f>
        <v>0</v>
      </c>
      <c r="D273" s="9">
        <f>COUNTIF(D244:D272,2)/K273</f>
        <v>0.34615384615384615</v>
      </c>
      <c r="E273" s="13">
        <f>COUNTIF(E244:E272,1)/K273</f>
        <v>0.65384615384615385</v>
      </c>
      <c r="F273" s="219">
        <f>SUMIF(F244:F272,"&gt;0")/K273</f>
        <v>1.3461538461538463</v>
      </c>
      <c r="G273" s="9">
        <f>COUNTIF(G244:G272,3)/K273</f>
        <v>0</v>
      </c>
      <c r="H273" s="9">
        <f>COUNTIF(H244:H272,2)/K273</f>
        <v>0.38461538461538464</v>
      </c>
      <c r="I273" s="13">
        <f>COUNTIF(I244:I272,1)/K273</f>
        <v>0.61538461538461542</v>
      </c>
      <c r="J273" s="219">
        <f>SUMIF(J244:J272,"&gt;0")/K273</f>
        <v>1.3846153846153846</v>
      </c>
      <c r="K273" s="221">
        <f>COUNTIF(K244:K272,"+")</f>
        <v>26</v>
      </c>
      <c r="L273" s="223"/>
      <c r="M273" s="224"/>
      <c r="N273"/>
      <c r="O273"/>
      <c r="P273"/>
      <c r="Q273"/>
      <c r="R273"/>
      <c r="S273"/>
    </row>
    <row r="274" spans="1:255" ht="18.75" customHeight="1" thickBot="1" x14ac:dyDescent="0.25">
      <c r="A274" s="227" t="s">
        <v>22</v>
      </c>
      <c r="B274" s="228"/>
      <c r="C274" s="15">
        <f>COUNTIF(C244:C272,"3")</f>
        <v>0</v>
      </c>
      <c r="D274" s="15">
        <f>COUNTIF(D244:D272,"2")</f>
        <v>9</v>
      </c>
      <c r="E274" s="16">
        <f>COUNTIF(E244:E272,"1")</f>
        <v>17</v>
      </c>
      <c r="F274" s="220"/>
      <c r="G274" s="15">
        <f>COUNTIF(G244:G272,"3")</f>
        <v>0</v>
      </c>
      <c r="H274" s="15">
        <f>COUNTIF(H244:H272,"2")</f>
        <v>10</v>
      </c>
      <c r="I274" s="16">
        <f>COUNTIF(I244:I272,"1")</f>
        <v>16</v>
      </c>
      <c r="J274" s="220"/>
      <c r="K274" s="222"/>
      <c r="L274" s="225"/>
      <c r="M274" s="226"/>
      <c r="N274"/>
      <c r="O274"/>
      <c r="P274"/>
      <c r="Q274"/>
      <c r="R274"/>
      <c r="S274"/>
    </row>
    <row r="275" spans="1:255" ht="18.75" customHeight="1" thickBot="1" x14ac:dyDescent="0.3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00"/>
      <c r="AE275" s="100"/>
      <c r="AF275" s="100"/>
      <c r="AG275" s="100"/>
      <c r="AH275" s="100"/>
      <c r="AI275" s="100"/>
      <c r="AJ275" s="100"/>
      <c r="AK275" s="100"/>
      <c r="AL275" s="100"/>
      <c r="AM275" s="100"/>
      <c r="AN275" s="100"/>
      <c r="AO275" s="100"/>
      <c r="AP275" s="100"/>
      <c r="AQ275" s="100"/>
      <c r="AR275" s="100"/>
      <c r="AS275" s="100"/>
      <c r="AT275" s="100"/>
      <c r="AU275" s="100"/>
      <c r="AV275" s="100"/>
      <c r="AW275" s="100"/>
      <c r="AX275" s="100"/>
      <c r="AY275" s="100"/>
      <c r="AZ275" s="100"/>
      <c r="BA275" s="100"/>
      <c r="BB275" s="100"/>
      <c r="BC275" s="100"/>
      <c r="BD275" s="100"/>
      <c r="BE275" s="100"/>
      <c r="BF275" s="100"/>
      <c r="BG275" s="100"/>
      <c r="BH275" s="100"/>
      <c r="BI275" s="100"/>
      <c r="BJ275" s="100"/>
      <c r="BK275" s="100"/>
      <c r="BL275" s="100"/>
      <c r="BM275" s="100"/>
      <c r="BN275" s="100"/>
      <c r="BO275" s="100"/>
      <c r="BP275" s="100"/>
      <c r="BQ275" s="100"/>
      <c r="BR275" s="100"/>
      <c r="BS275" s="100"/>
      <c r="BT275" s="100"/>
      <c r="BU275" s="100"/>
      <c r="BV275" s="100"/>
      <c r="BW275" s="100"/>
      <c r="BX275" s="100"/>
      <c r="BY275" s="100"/>
      <c r="BZ275" s="100"/>
      <c r="CA275" s="100"/>
      <c r="CB275" s="100"/>
      <c r="CC275" s="100"/>
      <c r="CD275" s="100"/>
      <c r="CE275" s="100"/>
      <c r="CF275" s="100"/>
      <c r="CG275" s="100"/>
      <c r="CH275" s="100"/>
      <c r="CI275" s="100"/>
      <c r="CJ275" s="100"/>
      <c r="CK275" s="100"/>
      <c r="CL275" s="100"/>
      <c r="CM275" s="100"/>
      <c r="CN275" s="100"/>
      <c r="CO275" s="100"/>
      <c r="CP275" s="100"/>
      <c r="CQ275" s="100"/>
      <c r="CR275" s="100"/>
      <c r="CS275" s="100"/>
      <c r="CT275" s="100"/>
      <c r="CU275" s="100"/>
      <c r="CV275" s="100"/>
      <c r="CW275" s="100"/>
      <c r="CX275" s="100"/>
      <c r="CY275" s="100"/>
      <c r="CZ275" s="100"/>
      <c r="DA275" s="100"/>
      <c r="DB275" s="100"/>
      <c r="DC275" s="100"/>
      <c r="DD275" s="100"/>
      <c r="DE275" s="100"/>
      <c r="DF275" s="100"/>
      <c r="DG275" s="100"/>
      <c r="DH275" s="100"/>
      <c r="DI275" s="100"/>
      <c r="DJ275" s="100"/>
      <c r="DK275" s="100"/>
      <c r="DL275" s="100"/>
      <c r="DM275" s="100"/>
      <c r="DN275" s="100"/>
      <c r="DO275" s="100"/>
      <c r="DP275" s="100"/>
      <c r="DQ275" s="100"/>
      <c r="DR275" s="100"/>
      <c r="DS275" s="100"/>
      <c r="DT275" s="100"/>
      <c r="DU275" s="100"/>
      <c r="DV275" s="100"/>
      <c r="DW275" s="100"/>
      <c r="DX275" s="100"/>
      <c r="DY275" s="100"/>
      <c r="DZ275" s="100"/>
      <c r="EA275" s="100"/>
      <c r="EB275" s="100"/>
      <c r="EC275" s="100"/>
      <c r="ED275" s="100"/>
      <c r="EE275" s="100"/>
      <c r="EF275" s="100"/>
      <c r="EG275" s="100"/>
      <c r="EH275" s="100"/>
      <c r="EI275" s="100"/>
      <c r="EJ275" s="100"/>
      <c r="EK275" s="100"/>
      <c r="EL275" s="100"/>
      <c r="EM275" s="100"/>
      <c r="EN275" s="100"/>
      <c r="EO275" s="100"/>
      <c r="EP275" s="100"/>
      <c r="EQ275" s="100"/>
      <c r="ER275" s="100"/>
      <c r="ES275" s="100"/>
      <c r="ET275" s="100"/>
      <c r="EU275" s="100"/>
      <c r="EV275" s="100"/>
      <c r="EW275" s="100"/>
      <c r="EX275" s="100"/>
      <c r="EY275" s="100"/>
      <c r="EZ275" s="100"/>
      <c r="FA275" s="100"/>
      <c r="FB275" s="100"/>
      <c r="FC275" s="100"/>
      <c r="FD275" s="100"/>
      <c r="FE275" s="100"/>
      <c r="FF275" s="100"/>
      <c r="FG275" s="100"/>
      <c r="FH275" s="100"/>
      <c r="FI275" s="100"/>
      <c r="FJ275" s="100"/>
      <c r="FK275" s="100"/>
      <c r="FL275" s="100"/>
      <c r="FM275" s="100"/>
      <c r="FN275" s="100"/>
      <c r="FO275" s="100"/>
      <c r="FP275" s="100"/>
      <c r="FQ275" s="100"/>
      <c r="FR275" s="100"/>
      <c r="FS275" s="100"/>
      <c r="FT275" s="100"/>
      <c r="FU275" s="100"/>
      <c r="FV275" s="100"/>
      <c r="FW275" s="100"/>
      <c r="FX275" s="100"/>
      <c r="FY275" s="100"/>
      <c r="FZ275" s="100"/>
      <c r="GA275" s="100"/>
      <c r="GB275" s="100"/>
      <c r="GC275" s="100"/>
      <c r="GD275" s="100"/>
      <c r="GE275" s="100"/>
      <c r="GF275" s="100"/>
      <c r="GG275" s="100"/>
      <c r="GH275" s="100"/>
      <c r="GI275" s="100"/>
      <c r="GJ275" s="100"/>
      <c r="GK275" s="100"/>
      <c r="GL275" s="100"/>
      <c r="GM275" s="100"/>
      <c r="GN275" s="100"/>
      <c r="GO275" s="100"/>
      <c r="GP275" s="100"/>
      <c r="GQ275" s="100"/>
      <c r="GR275" s="100"/>
      <c r="GS275" s="100"/>
      <c r="GT275" s="100"/>
      <c r="GU275" s="100"/>
      <c r="GV275" s="100"/>
      <c r="GW275" s="100"/>
      <c r="GX275" s="100"/>
      <c r="GY275" s="100"/>
      <c r="GZ275" s="100"/>
      <c r="HA275" s="100"/>
      <c r="HB275" s="100"/>
      <c r="HC275" s="100"/>
      <c r="HD275" s="100"/>
      <c r="HE275" s="100"/>
      <c r="HF275" s="100"/>
      <c r="HG275" s="100"/>
      <c r="HH275" s="100"/>
      <c r="HI275" s="100"/>
      <c r="HJ275" s="100"/>
      <c r="HK275" s="100"/>
      <c r="HL275" s="100"/>
      <c r="HM275" s="100"/>
      <c r="HN275" s="100"/>
      <c r="HO275" s="100"/>
      <c r="HP275" s="100"/>
      <c r="HQ275" s="100"/>
      <c r="HR275" s="100"/>
      <c r="HS275" s="100"/>
      <c r="HT275" s="100"/>
      <c r="HU275" s="100"/>
      <c r="HV275" s="100"/>
      <c r="HW275" s="100"/>
      <c r="HX275" s="100"/>
      <c r="HY275" s="100"/>
      <c r="HZ275" s="100"/>
      <c r="IA275" s="100"/>
      <c r="IB275" s="100"/>
      <c r="IC275" s="100"/>
      <c r="ID275" s="100"/>
      <c r="IE275" s="100"/>
      <c r="IF275" s="100"/>
      <c r="IG275" s="100"/>
      <c r="IH275" s="100"/>
      <c r="II275" s="100"/>
      <c r="IJ275" s="100"/>
      <c r="IK275" s="100"/>
      <c r="IL275" s="100"/>
      <c r="IM275" s="100"/>
      <c r="IN275" s="100"/>
      <c r="IO275" s="100"/>
      <c r="IP275" s="100"/>
      <c r="IQ275" s="100"/>
      <c r="IR275" s="100"/>
      <c r="IS275" s="100"/>
      <c r="IT275" s="100"/>
      <c r="IU275" s="100"/>
    </row>
    <row r="276" spans="1:255" ht="41.25" customHeight="1" x14ac:dyDescent="0.25">
      <c r="A276" s="17"/>
      <c r="B276" s="44" t="s">
        <v>15</v>
      </c>
      <c r="C276" s="229" t="s">
        <v>11</v>
      </c>
      <c r="D276" s="230"/>
      <c r="E276" s="229" t="s">
        <v>12</v>
      </c>
      <c r="F276" s="230"/>
      <c r="G276" s="229" t="s">
        <v>13</v>
      </c>
      <c r="H276" s="230"/>
      <c r="I276" s="229" t="s">
        <v>14</v>
      </c>
      <c r="J276" s="231"/>
      <c r="K276" s="100"/>
      <c r="L276" s="100"/>
      <c r="M276" s="100"/>
      <c r="N276" s="281" t="s">
        <v>83</v>
      </c>
      <c r="O276" s="282"/>
      <c r="P276" s="283"/>
      <c r="Q276" s="281" t="s">
        <v>86</v>
      </c>
      <c r="R276" s="283"/>
      <c r="S276" s="100"/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00"/>
      <c r="AE276" s="100"/>
      <c r="AF276" s="100"/>
      <c r="AG276" s="100"/>
      <c r="AH276" s="100"/>
      <c r="AI276" s="100"/>
      <c r="AJ276" s="100"/>
      <c r="AK276" s="100"/>
      <c r="AL276" s="100"/>
      <c r="AM276" s="100"/>
      <c r="AN276" s="100"/>
      <c r="AO276" s="100"/>
      <c r="AP276" s="100"/>
      <c r="AQ276" s="100"/>
      <c r="AR276" s="100"/>
      <c r="AS276" s="100"/>
      <c r="AT276" s="100"/>
      <c r="AU276" s="100"/>
      <c r="AV276" s="100"/>
      <c r="AW276" s="100"/>
      <c r="AX276" s="100"/>
      <c r="AY276" s="100"/>
      <c r="AZ276" s="100"/>
      <c r="BA276" s="100"/>
      <c r="BB276" s="100"/>
      <c r="BC276" s="100"/>
      <c r="BD276" s="100"/>
      <c r="BE276" s="100"/>
      <c r="BF276" s="100"/>
      <c r="BG276" s="100"/>
      <c r="BH276" s="100"/>
      <c r="BI276" s="100"/>
      <c r="BJ276" s="100"/>
      <c r="BK276" s="100"/>
      <c r="BL276" s="100"/>
      <c r="BM276" s="100"/>
      <c r="BN276" s="100"/>
      <c r="BO276" s="100"/>
      <c r="BP276" s="100"/>
      <c r="BQ276" s="100"/>
      <c r="BR276" s="100"/>
      <c r="BS276" s="100"/>
      <c r="BT276" s="100"/>
      <c r="BU276" s="100"/>
      <c r="BV276" s="100"/>
      <c r="BW276" s="100"/>
      <c r="BX276" s="100"/>
      <c r="BY276" s="100"/>
      <c r="BZ276" s="100"/>
      <c r="CA276" s="100"/>
      <c r="CB276" s="100"/>
      <c r="CC276" s="100"/>
      <c r="CD276" s="100"/>
      <c r="CE276" s="100"/>
      <c r="CF276" s="100"/>
      <c r="CG276" s="100"/>
      <c r="CH276" s="100"/>
      <c r="CI276" s="100"/>
      <c r="CJ276" s="100"/>
      <c r="CK276" s="100"/>
      <c r="CL276" s="100"/>
      <c r="CM276" s="100"/>
      <c r="CN276" s="100"/>
      <c r="CO276" s="100"/>
      <c r="CP276" s="100"/>
      <c r="CQ276" s="100"/>
      <c r="CR276" s="100"/>
      <c r="CS276" s="100"/>
      <c r="CT276" s="100"/>
      <c r="CU276" s="100"/>
      <c r="CV276" s="100"/>
      <c r="CW276" s="100"/>
      <c r="CX276" s="100"/>
      <c r="CY276" s="100"/>
      <c r="CZ276" s="100"/>
      <c r="DA276" s="100"/>
      <c r="DB276" s="100"/>
      <c r="DC276" s="100"/>
      <c r="DD276" s="100"/>
      <c r="DE276" s="100"/>
      <c r="DF276" s="100"/>
      <c r="DG276" s="100"/>
      <c r="DH276" s="100"/>
      <c r="DI276" s="100"/>
      <c r="DJ276" s="100"/>
      <c r="DK276" s="100"/>
      <c r="DL276" s="100"/>
      <c r="DM276" s="100"/>
      <c r="DN276" s="100"/>
      <c r="DO276" s="100"/>
      <c r="DP276" s="100"/>
      <c r="DQ276" s="100"/>
      <c r="DR276" s="100"/>
      <c r="DS276" s="100"/>
      <c r="DT276" s="100"/>
      <c r="DU276" s="100"/>
      <c r="DV276" s="100"/>
      <c r="DW276" s="100"/>
      <c r="DX276" s="100"/>
      <c r="DY276" s="100"/>
      <c r="DZ276" s="100"/>
      <c r="EA276" s="100"/>
      <c r="EB276" s="100"/>
      <c r="EC276" s="100"/>
      <c r="ED276" s="100"/>
      <c r="EE276" s="100"/>
      <c r="EF276" s="100"/>
      <c r="EG276" s="100"/>
      <c r="EH276" s="100"/>
      <c r="EI276" s="100"/>
      <c r="EJ276" s="100"/>
      <c r="EK276" s="100"/>
      <c r="EL276" s="100"/>
      <c r="EM276" s="100"/>
      <c r="EN276" s="100"/>
      <c r="EO276" s="100"/>
      <c r="EP276" s="100"/>
      <c r="EQ276" s="100"/>
      <c r="ER276" s="100"/>
      <c r="ES276" s="100"/>
      <c r="ET276" s="100"/>
      <c r="EU276" s="100"/>
      <c r="EV276" s="100"/>
      <c r="EW276" s="100"/>
      <c r="EX276" s="100"/>
      <c r="EY276" s="100"/>
      <c r="EZ276" s="100"/>
      <c r="FA276" s="100"/>
      <c r="FB276" s="100"/>
      <c r="FC276" s="100"/>
      <c r="FD276" s="100"/>
      <c r="FE276" s="100"/>
      <c r="FF276" s="100"/>
      <c r="FG276" s="100"/>
      <c r="FH276" s="100"/>
      <c r="FI276" s="100"/>
      <c r="FJ276" s="100"/>
      <c r="FK276" s="100"/>
      <c r="FL276" s="100"/>
      <c r="FM276" s="100"/>
      <c r="FN276" s="100"/>
      <c r="FO276" s="100"/>
      <c r="FP276" s="100"/>
      <c r="FQ276" s="100"/>
      <c r="FR276" s="100"/>
      <c r="FS276" s="100"/>
      <c r="FT276" s="100"/>
      <c r="FU276" s="100"/>
      <c r="FV276" s="100"/>
      <c r="FW276" s="100"/>
      <c r="FX276" s="100"/>
      <c r="FY276" s="100"/>
      <c r="FZ276" s="100"/>
      <c r="GA276" s="100"/>
      <c r="GB276" s="100"/>
      <c r="GC276" s="100"/>
      <c r="GD276" s="100"/>
      <c r="GE276" s="100"/>
      <c r="GF276" s="100"/>
      <c r="GG276" s="100"/>
      <c r="GH276" s="100"/>
      <c r="GI276" s="100"/>
      <c r="GJ276" s="100"/>
      <c r="GK276" s="100"/>
      <c r="GL276" s="100"/>
      <c r="GM276" s="100"/>
      <c r="GN276" s="100"/>
      <c r="GO276" s="100"/>
      <c r="GP276" s="100"/>
      <c r="GQ276" s="100"/>
      <c r="GR276" s="100"/>
      <c r="GS276" s="100"/>
      <c r="GT276" s="100"/>
      <c r="GU276" s="100"/>
      <c r="GV276" s="100"/>
      <c r="GW276" s="100"/>
      <c r="GX276" s="100"/>
      <c r="GY276" s="100"/>
      <c r="GZ276" s="100"/>
      <c r="HA276" s="100"/>
      <c r="HB276" s="100"/>
      <c r="HC276" s="100"/>
      <c r="HD276" s="100"/>
      <c r="HE276" s="100"/>
      <c r="HF276" s="100"/>
      <c r="HG276" s="100"/>
      <c r="HH276" s="100"/>
      <c r="HI276" s="100"/>
      <c r="HJ276" s="100"/>
      <c r="HK276" s="100"/>
      <c r="HL276" s="100"/>
      <c r="HM276" s="100"/>
      <c r="HN276" s="100"/>
      <c r="HO276" s="100"/>
      <c r="HP276" s="100"/>
      <c r="HQ276" s="100"/>
      <c r="HR276" s="100"/>
      <c r="HS276" s="100"/>
      <c r="HT276" s="100"/>
      <c r="HU276" s="100"/>
      <c r="HV276" s="100"/>
      <c r="HW276" s="100"/>
      <c r="HX276" s="100"/>
      <c r="HY276" s="100"/>
      <c r="HZ276" s="100"/>
      <c r="IA276" s="100"/>
      <c r="IB276" s="100"/>
      <c r="IC276" s="100"/>
      <c r="ID276" s="100"/>
      <c r="IE276" s="100"/>
      <c r="IF276" s="100"/>
      <c r="IG276" s="100"/>
      <c r="IH276" s="100"/>
      <c r="II276" s="100"/>
      <c r="IJ276" s="100"/>
      <c r="IK276" s="100"/>
      <c r="IL276" s="100"/>
      <c r="IM276" s="100"/>
      <c r="IN276" s="100"/>
      <c r="IO276" s="100"/>
      <c r="IP276" s="100"/>
      <c r="IQ276" s="100"/>
      <c r="IR276" s="100"/>
      <c r="IS276" s="100"/>
      <c r="IT276" s="100"/>
      <c r="IU276" s="100"/>
    </row>
    <row r="277" spans="1:255" ht="18.75" customHeight="1" x14ac:dyDescent="0.25">
      <c r="A277" s="18" t="s">
        <v>16</v>
      </c>
      <c r="B277" s="211">
        <f>AVERAGE(K273,T227,T181,T134,T88,T42)</f>
        <v>26</v>
      </c>
      <c r="C277" s="213">
        <f>AVERAGE(C274,G274,C228,G228,K228,O228,C182,G182,K182,O182,C135,G135,K135,O135,C89,G89,K89,O89,C43,G43,K43,O43)</f>
        <v>4.0909090909090908</v>
      </c>
      <c r="D277" s="214"/>
      <c r="E277" s="213">
        <f>AVERAGE(D274,H274,D228,H228,L228,P228,D182,H182,L182,P182,D135,H135,L135,P135,D89,H89,L89,P89,D43,H43,L43,P43)</f>
        <v>8.5909090909090917</v>
      </c>
      <c r="F277" s="214"/>
      <c r="G277" s="213">
        <f>AVERAGE(E274,I274,E228,I228,M228,Q228,E182,I182,M182,Q182,E135,I135,M135,Q135,E89,I89,M89,Q89,E43,I43,M43,Q43)</f>
        <v>13.318181818181818</v>
      </c>
      <c r="H277" s="214"/>
      <c r="I277" s="265">
        <f>AVERAGE(J273,F273,S227,N227,J227,F227,S181,N181,J181,F181,S134,N134,J134,F134,S88,N88,J88,F88,S42,N42,J42,F42)</f>
        <v>1.6451048951048952</v>
      </c>
      <c r="J277" s="266"/>
      <c r="K277" s="100"/>
      <c r="L277" s="100"/>
      <c r="M277" s="100"/>
      <c r="N277" s="281" t="s">
        <v>84</v>
      </c>
      <c r="O277" s="282"/>
      <c r="P277" s="283"/>
      <c r="Q277" s="281" t="s">
        <v>87</v>
      </c>
      <c r="R277" s="283"/>
      <c r="S277" s="100"/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00"/>
      <c r="AE277" s="100"/>
      <c r="AF277" s="100"/>
      <c r="AG277" s="100"/>
      <c r="AH277" s="100"/>
      <c r="AI277" s="100"/>
      <c r="AJ277" s="100"/>
      <c r="AK277" s="100"/>
      <c r="AL277" s="100"/>
      <c r="AM277" s="100"/>
      <c r="AN277" s="100"/>
      <c r="AO277" s="100"/>
      <c r="AP277" s="100"/>
      <c r="AQ277" s="100"/>
      <c r="AR277" s="100"/>
      <c r="AS277" s="100"/>
      <c r="AT277" s="100"/>
      <c r="AU277" s="100"/>
      <c r="AV277" s="100"/>
      <c r="AW277" s="100"/>
      <c r="AX277" s="100"/>
      <c r="AY277" s="100"/>
      <c r="AZ277" s="100"/>
      <c r="BA277" s="100"/>
      <c r="BB277" s="100"/>
      <c r="BC277" s="100"/>
      <c r="BD277" s="100"/>
      <c r="BE277" s="100"/>
      <c r="BF277" s="100"/>
      <c r="BG277" s="100"/>
      <c r="BH277" s="100"/>
      <c r="BI277" s="100"/>
      <c r="BJ277" s="100"/>
      <c r="BK277" s="100"/>
      <c r="BL277" s="100"/>
      <c r="BM277" s="100"/>
      <c r="BN277" s="100"/>
      <c r="BO277" s="100"/>
      <c r="BP277" s="100"/>
      <c r="BQ277" s="100"/>
      <c r="BR277" s="100"/>
      <c r="BS277" s="100"/>
      <c r="BT277" s="100"/>
      <c r="BU277" s="100"/>
      <c r="BV277" s="100"/>
      <c r="BW277" s="100"/>
      <c r="BX277" s="100"/>
      <c r="BY277" s="100"/>
      <c r="BZ277" s="100"/>
      <c r="CA277" s="100"/>
      <c r="CB277" s="100"/>
      <c r="CC277" s="100"/>
      <c r="CD277" s="100"/>
      <c r="CE277" s="100"/>
      <c r="CF277" s="100"/>
      <c r="CG277" s="100"/>
      <c r="CH277" s="100"/>
      <c r="CI277" s="100"/>
      <c r="CJ277" s="100"/>
      <c r="CK277" s="100"/>
      <c r="CL277" s="100"/>
      <c r="CM277" s="100"/>
      <c r="CN277" s="100"/>
      <c r="CO277" s="100"/>
      <c r="CP277" s="100"/>
      <c r="CQ277" s="100"/>
      <c r="CR277" s="100"/>
      <c r="CS277" s="100"/>
      <c r="CT277" s="100"/>
      <c r="CU277" s="100"/>
      <c r="CV277" s="100"/>
      <c r="CW277" s="100"/>
      <c r="CX277" s="100"/>
      <c r="CY277" s="100"/>
      <c r="CZ277" s="100"/>
      <c r="DA277" s="100"/>
      <c r="DB277" s="100"/>
      <c r="DC277" s="100"/>
      <c r="DD277" s="100"/>
      <c r="DE277" s="100"/>
      <c r="DF277" s="100"/>
      <c r="DG277" s="100"/>
      <c r="DH277" s="100"/>
      <c r="DI277" s="100"/>
      <c r="DJ277" s="100"/>
      <c r="DK277" s="100"/>
      <c r="DL277" s="100"/>
      <c r="DM277" s="100"/>
      <c r="DN277" s="100"/>
      <c r="DO277" s="100"/>
      <c r="DP277" s="100"/>
      <c r="DQ277" s="100"/>
      <c r="DR277" s="100"/>
      <c r="DS277" s="100"/>
      <c r="DT277" s="100"/>
      <c r="DU277" s="100"/>
      <c r="DV277" s="100"/>
      <c r="DW277" s="100"/>
      <c r="DX277" s="100"/>
      <c r="DY277" s="100"/>
      <c r="DZ277" s="100"/>
      <c r="EA277" s="100"/>
      <c r="EB277" s="100"/>
      <c r="EC277" s="100"/>
      <c r="ED277" s="100"/>
      <c r="EE277" s="100"/>
      <c r="EF277" s="100"/>
      <c r="EG277" s="100"/>
      <c r="EH277" s="100"/>
      <c r="EI277" s="100"/>
      <c r="EJ277" s="100"/>
      <c r="EK277" s="100"/>
      <c r="EL277" s="100"/>
      <c r="EM277" s="100"/>
      <c r="EN277" s="100"/>
      <c r="EO277" s="100"/>
      <c r="EP277" s="100"/>
      <c r="EQ277" s="100"/>
      <c r="ER277" s="100"/>
      <c r="ES277" s="100"/>
      <c r="ET277" s="100"/>
      <c r="EU277" s="100"/>
      <c r="EV277" s="100"/>
      <c r="EW277" s="100"/>
      <c r="EX277" s="100"/>
      <c r="EY277" s="100"/>
      <c r="EZ277" s="100"/>
      <c r="FA277" s="100"/>
      <c r="FB277" s="100"/>
      <c r="FC277" s="100"/>
      <c r="FD277" s="100"/>
      <c r="FE277" s="100"/>
      <c r="FF277" s="100"/>
      <c r="FG277" s="100"/>
      <c r="FH277" s="100"/>
      <c r="FI277" s="100"/>
      <c r="FJ277" s="100"/>
      <c r="FK277" s="100"/>
      <c r="FL277" s="100"/>
      <c r="FM277" s="100"/>
      <c r="FN277" s="100"/>
      <c r="FO277" s="100"/>
      <c r="FP277" s="100"/>
      <c r="FQ277" s="100"/>
      <c r="FR277" s="100"/>
      <c r="FS277" s="100"/>
      <c r="FT277" s="100"/>
      <c r="FU277" s="100"/>
      <c r="FV277" s="100"/>
      <c r="FW277" s="100"/>
      <c r="FX277" s="100"/>
      <c r="FY277" s="100"/>
      <c r="FZ277" s="100"/>
      <c r="GA277" s="100"/>
      <c r="GB277" s="100"/>
      <c r="GC277" s="100"/>
      <c r="GD277" s="100"/>
      <c r="GE277" s="100"/>
      <c r="GF277" s="100"/>
      <c r="GG277" s="100"/>
      <c r="GH277" s="100"/>
      <c r="GI277" s="100"/>
      <c r="GJ277" s="100"/>
      <c r="GK277" s="100"/>
      <c r="GL277" s="100"/>
      <c r="GM277" s="100"/>
      <c r="GN277" s="100"/>
      <c r="GO277" s="100"/>
      <c r="GP277" s="100"/>
      <c r="GQ277" s="100"/>
      <c r="GR277" s="100"/>
      <c r="GS277" s="100"/>
      <c r="GT277" s="100"/>
      <c r="GU277" s="100"/>
      <c r="GV277" s="100"/>
      <c r="GW277" s="100"/>
      <c r="GX277" s="100"/>
      <c r="GY277" s="100"/>
      <c r="GZ277" s="100"/>
      <c r="HA277" s="100"/>
      <c r="HB277" s="100"/>
      <c r="HC277" s="100"/>
      <c r="HD277" s="100"/>
      <c r="HE277" s="100"/>
      <c r="HF277" s="100"/>
      <c r="HG277" s="100"/>
      <c r="HH277" s="100"/>
      <c r="HI277" s="100"/>
      <c r="HJ277" s="100"/>
      <c r="HK277" s="100"/>
      <c r="HL277" s="100"/>
      <c r="HM277" s="100"/>
      <c r="HN277" s="100"/>
      <c r="HO277" s="100"/>
      <c r="HP277" s="100"/>
      <c r="HQ277" s="100"/>
      <c r="HR277" s="100"/>
      <c r="HS277" s="100"/>
      <c r="HT277" s="100"/>
      <c r="HU277" s="100"/>
      <c r="HV277" s="100"/>
      <c r="HW277" s="100"/>
      <c r="HX277" s="100"/>
      <c r="HY277" s="100"/>
      <c r="HZ277" s="100"/>
      <c r="IA277" s="100"/>
      <c r="IB277" s="100"/>
      <c r="IC277" s="100"/>
      <c r="ID277" s="100"/>
      <c r="IE277" s="100"/>
      <c r="IF277" s="100"/>
      <c r="IG277" s="100"/>
      <c r="IH277" s="100"/>
      <c r="II277" s="100"/>
      <c r="IJ277" s="100"/>
      <c r="IK277" s="100"/>
      <c r="IL277" s="100"/>
      <c r="IM277" s="100"/>
      <c r="IN277" s="100"/>
      <c r="IO277" s="100"/>
      <c r="IP277" s="100"/>
      <c r="IQ277" s="100"/>
      <c r="IR277" s="100"/>
      <c r="IS277" s="100"/>
      <c r="IT277" s="100"/>
      <c r="IU277" s="100"/>
    </row>
    <row r="278" spans="1:255" ht="18.75" customHeight="1" thickBot="1" x14ac:dyDescent="0.3">
      <c r="A278" s="14" t="s">
        <v>17</v>
      </c>
      <c r="B278" s="212"/>
      <c r="C278" s="269">
        <f>AVERAGE(C42,G42,K42,O42,C88,G88,K88,O88,C134,G134,K134,O134,C181,G181,K181,O181,C227,G227,K227,O227,C273,G273)</f>
        <v>0.15734265734265737</v>
      </c>
      <c r="D278" s="270"/>
      <c r="E278" s="269">
        <f>AVERAGE(D273,H273,D227,H227,L227,P227,D181,H181,L181,P181,D134,H134,L134,P134,D88,H88,L88,P88,D42,H42,L42,P42)</f>
        <v>0.33041958041958047</v>
      </c>
      <c r="F278" s="270"/>
      <c r="G278" s="269">
        <f>AVERAGE(E273,I273,E227,I227,M227,Q227,E181,I181,M181,Q181,E134,I134,M134,Q134,E88,I88,M88,Q88,E42,I42,M42,Q42)</f>
        <v>0.5122377622377623</v>
      </c>
      <c r="H278" s="270"/>
      <c r="I278" s="267"/>
      <c r="J278" s="268"/>
      <c r="K278" s="100"/>
      <c r="L278" s="100"/>
      <c r="M278" s="100"/>
      <c r="N278" s="281" t="s">
        <v>85</v>
      </c>
      <c r="O278" s="282"/>
      <c r="P278" s="283"/>
      <c r="Q278" s="281" t="s">
        <v>88</v>
      </c>
      <c r="R278" s="283"/>
      <c r="S278" s="100"/>
      <c r="T278" s="100"/>
      <c r="U278" s="100"/>
      <c r="V278" s="100"/>
      <c r="W278" s="100"/>
      <c r="X278" s="100"/>
      <c r="Y278" s="100"/>
      <c r="Z278" s="100"/>
      <c r="AA278" s="100"/>
      <c r="AB278" s="100"/>
      <c r="AC278" s="100"/>
      <c r="AD278" s="100"/>
      <c r="AE278" s="100"/>
      <c r="AF278" s="100"/>
      <c r="AG278" s="100"/>
      <c r="AH278" s="100"/>
      <c r="AI278" s="100"/>
      <c r="AJ278" s="100"/>
      <c r="AK278" s="100"/>
      <c r="AL278" s="100"/>
      <c r="AM278" s="100"/>
      <c r="AN278" s="100"/>
      <c r="AO278" s="100"/>
      <c r="AP278" s="100"/>
      <c r="AQ278" s="100"/>
      <c r="AR278" s="100"/>
      <c r="AS278" s="100"/>
      <c r="AT278" s="100"/>
      <c r="AU278" s="100"/>
      <c r="AV278" s="100"/>
      <c r="AW278" s="100"/>
      <c r="AX278" s="100"/>
      <c r="AY278" s="100"/>
      <c r="AZ278" s="100"/>
      <c r="BA278" s="100"/>
      <c r="BB278" s="100"/>
      <c r="BC278" s="100"/>
      <c r="BD278" s="100"/>
      <c r="BE278" s="100"/>
      <c r="BF278" s="100"/>
      <c r="BG278" s="100"/>
      <c r="BH278" s="100"/>
      <c r="BI278" s="100"/>
      <c r="BJ278" s="100"/>
      <c r="BK278" s="100"/>
      <c r="BL278" s="100"/>
      <c r="BM278" s="100"/>
      <c r="BN278" s="100"/>
      <c r="BO278" s="100"/>
      <c r="BP278" s="100"/>
      <c r="BQ278" s="100"/>
      <c r="BR278" s="100"/>
      <c r="BS278" s="100"/>
      <c r="BT278" s="100"/>
      <c r="BU278" s="100"/>
      <c r="BV278" s="100"/>
      <c r="BW278" s="100"/>
      <c r="BX278" s="100"/>
      <c r="BY278" s="100"/>
      <c r="BZ278" s="100"/>
      <c r="CA278" s="100"/>
      <c r="CB278" s="100"/>
      <c r="CC278" s="100"/>
      <c r="CD278" s="100"/>
      <c r="CE278" s="100"/>
      <c r="CF278" s="100"/>
      <c r="CG278" s="100"/>
      <c r="CH278" s="100"/>
      <c r="CI278" s="100"/>
      <c r="CJ278" s="100"/>
      <c r="CK278" s="100"/>
      <c r="CL278" s="100"/>
      <c r="CM278" s="100"/>
      <c r="CN278" s="100"/>
      <c r="CO278" s="100"/>
      <c r="CP278" s="100"/>
      <c r="CQ278" s="100"/>
      <c r="CR278" s="100"/>
      <c r="CS278" s="100"/>
      <c r="CT278" s="100"/>
      <c r="CU278" s="100"/>
      <c r="CV278" s="100"/>
      <c r="CW278" s="100"/>
      <c r="CX278" s="100"/>
      <c r="CY278" s="100"/>
      <c r="CZ278" s="100"/>
      <c r="DA278" s="100"/>
      <c r="DB278" s="100"/>
      <c r="DC278" s="100"/>
      <c r="DD278" s="100"/>
      <c r="DE278" s="100"/>
      <c r="DF278" s="100"/>
      <c r="DG278" s="100"/>
      <c r="DH278" s="100"/>
      <c r="DI278" s="100"/>
      <c r="DJ278" s="100"/>
      <c r="DK278" s="100"/>
      <c r="DL278" s="100"/>
      <c r="DM278" s="100"/>
      <c r="DN278" s="100"/>
      <c r="DO278" s="100"/>
      <c r="DP278" s="100"/>
      <c r="DQ278" s="100"/>
      <c r="DR278" s="100"/>
      <c r="DS278" s="100"/>
      <c r="DT278" s="100"/>
      <c r="DU278" s="100"/>
      <c r="DV278" s="100"/>
      <c r="DW278" s="100"/>
      <c r="DX278" s="100"/>
      <c r="DY278" s="100"/>
      <c r="DZ278" s="100"/>
      <c r="EA278" s="100"/>
      <c r="EB278" s="100"/>
      <c r="EC278" s="100"/>
      <c r="ED278" s="100"/>
      <c r="EE278" s="100"/>
      <c r="EF278" s="100"/>
      <c r="EG278" s="100"/>
      <c r="EH278" s="100"/>
      <c r="EI278" s="100"/>
      <c r="EJ278" s="100"/>
      <c r="EK278" s="100"/>
      <c r="EL278" s="100"/>
      <c r="EM278" s="100"/>
      <c r="EN278" s="100"/>
      <c r="EO278" s="100"/>
      <c r="EP278" s="100"/>
      <c r="EQ278" s="100"/>
      <c r="ER278" s="100"/>
      <c r="ES278" s="100"/>
      <c r="ET278" s="100"/>
      <c r="EU278" s="100"/>
      <c r="EV278" s="100"/>
      <c r="EW278" s="100"/>
      <c r="EX278" s="100"/>
      <c r="EY278" s="100"/>
      <c r="EZ278" s="100"/>
      <c r="FA278" s="100"/>
      <c r="FB278" s="100"/>
      <c r="FC278" s="100"/>
      <c r="FD278" s="100"/>
      <c r="FE278" s="100"/>
      <c r="FF278" s="100"/>
      <c r="FG278" s="100"/>
      <c r="FH278" s="100"/>
      <c r="FI278" s="100"/>
      <c r="FJ278" s="100"/>
      <c r="FK278" s="100"/>
      <c r="FL278" s="100"/>
      <c r="FM278" s="100"/>
      <c r="FN278" s="100"/>
      <c r="FO278" s="100"/>
      <c r="FP278" s="100"/>
      <c r="FQ278" s="100"/>
      <c r="FR278" s="100"/>
      <c r="FS278" s="100"/>
      <c r="FT278" s="100"/>
      <c r="FU278" s="100"/>
      <c r="FV278" s="100"/>
      <c r="FW278" s="100"/>
      <c r="FX278" s="100"/>
      <c r="FY278" s="100"/>
      <c r="FZ278" s="100"/>
      <c r="GA278" s="100"/>
      <c r="GB278" s="100"/>
      <c r="GC278" s="100"/>
      <c r="GD278" s="100"/>
      <c r="GE278" s="100"/>
      <c r="GF278" s="100"/>
      <c r="GG278" s="100"/>
      <c r="GH278" s="100"/>
      <c r="GI278" s="100"/>
      <c r="GJ278" s="100"/>
      <c r="GK278" s="100"/>
      <c r="GL278" s="100"/>
      <c r="GM278" s="100"/>
      <c r="GN278" s="100"/>
      <c r="GO278" s="100"/>
      <c r="GP278" s="100"/>
      <c r="GQ278" s="100"/>
      <c r="GR278" s="100"/>
      <c r="GS278" s="100"/>
      <c r="GT278" s="100"/>
      <c r="GU278" s="100"/>
      <c r="GV278" s="100"/>
      <c r="GW278" s="100"/>
      <c r="GX278" s="100"/>
      <c r="GY278" s="100"/>
      <c r="GZ278" s="100"/>
      <c r="HA278" s="100"/>
      <c r="HB278" s="100"/>
      <c r="HC278" s="100"/>
      <c r="HD278" s="100"/>
      <c r="HE278" s="100"/>
      <c r="HF278" s="100"/>
      <c r="HG278" s="100"/>
      <c r="HH278" s="100"/>
      <c r="HI278" s="100"/>
      <c r="HJ278" s="100"/>
      <c r="HK278" s="100"/>
      <c r="HL278" s="100"/>
      <c r="HM278" s="100"/>
      <c r="HN278" s="100"/>
      <c r="HO278" s="100"/>
      <c r="HP278" s="100"/>
      <c r="HQ278" s="100"/>
      <c r="HR278" s="100"/>
      <c r="HS278" s="100"/>
      <c r="HT278" s="100"/>
      <c r="HU278" s="100"/>
      <c r="HV278" s="100"/>
      <c r="HW278" s="100"/>
      <c r="HX278" s="100"/>
      <c r="HY278" s="100"/>
      <c r="HZ278" s="100"/>
      <c r="IA278" s="100"/>
      <c r="IB278" s="100"/>
      <c r="IC278" s="100"/>
      <c r="ID278" s="100"/>
      <c r="IE278" s="100"/>
      <c r="IF278" s="100"/>
      <c r="IG278" s="100"/>
      <c r="IH278" s="100"/>
      <c r="II278" s="100"/>
      <c r="IJ278" s="100"/>
      <c r="IK278" s="100"/>
      <c r="IL278" s="100"/>
      <c r="IM278" s="100"/>
      <c r="IN278" s="100"/>
      <c r="IO278" s="100"/>
      <c r="IP278" s="100"/>
      <c r="IQ278" s="100"/>
      <c r="IR278" s="100"/>
      <c r="IS278" s="100"/>
      <c r="IT278" s="100"/>
      <c r="IU278" s="100"/>
    </row>
    <row r="279" spans="1:255" ht="18.75" customHeight="1" x14ac:dyDescent="0.25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0"/>
      <c r="Z279" s="100"/>
      <c r="AA279" s="100"/>
      <c r="AB279" s="100"/>
      <c r="AC279" s="100"/>
      <c r="AD279" s="100"/>
      <c r="AE279" s="100"/>
      <c r="AF279" s="100"/>
      <c r="AG279" s="100"/>
      <c r="AH279" s="100"/>
      <c r="AI279" s="100"/>
      <c r="AJ279" s="100"/>
      <c r="AK279" s="100"/>
      <c r="AL279" s="100"/>
      <c r="AM279" s="100"/>
      <c r="AN279" s="100"/>
      <c r="AO279" s="100"/>
      <c r="AP279" s="100"/>
      <c r="AQ279" s="100"/>
      <c r="AR279" s="100"/>
      <c r="AS279" s="100"/>
      <c r="AT279" s="100"/>
      <c r="AU279" s="100"/>
      <c r="AV279" s="100"/>
      <c r="AW279" s="100"/>
      <c r="AX279" s="100"/>
      <c r="AY279" s="100"/>
      <c r="AZ279" s="100"/>
      <c r="BA279" s="100"/>
      <c r="BB279" s="100"/>
      <c r="BC279" s="100"/>
      <c r="BD279" s="100"/>
      <c r="BE279" s="100"/>
      <c r="BF279" s="100"/>
      <c r="BG279" s="100"/>
      <c r="BH279" s="100"/>
      <c r="BI279" s="100"/>
      <c r="BJ279" s="100"/>
      <c r="BK279" s="100"/>
      <c r="BL279" s="100"/>
      <c r="BM279" s="100"/>
      <c r="BN279" s="100"/>
      <c r="BO279" s="100"/>
      <c r="BP279" s="100"/>
      <c r="BQ279" s="100"/>
      <c r="BR279" s="100"/>
      <c r="BS279" s="100"/>
      <c r="BT279" s="100"/>
      <c r="BU279" s="100"/>
      <c r="BV279" s="100"/>
      <c r="BW279" s="100"/>
      <c r="BX279" s="100"/>
      <c r="BY279" s="100"/>
      <c r="BZ279" s="100"/>
      <c r="CA279" s="100"/>
      <c r="CB279" s="100"/>
      <c r="CC279" s="100"/>
      <c r="CD279" s="100"/>
      <c r="CE279" s="100"/>
      <c r="CF279" s="100"/>
      <c r="CG279" s="100"/>
      <c r="CH279" s="100"/>
      <c r="CI279" s="100"/>
      <c r="CJ279" s="100"/>
      <c r="CK279" s="100"/>
      <c r="CL279" s="100"/>
      <c r="CM279" s="100"/>
      <c r="CN279" s="100"/>
      <c r="CO279" s="100"/>
      <c r="CP279" s="100"/>
      <c r="CQ279" s="100"/>
      <c r="CR279" s="100"/>
      <c r="CS279" s="100"/>
      <c r="CT279" s="100"/>
      <c r="CU279" s="100"/>
      <c r="CV279" s="100"/>
      <c r="CW279" s="100"/>
      <c r="CX279" s="100"/>
      <c r="CY279" s="100"/>
      <c r="CZ279" s="100"/>
      <c r="DA279" s="100"/>
      <c r="DB279" s="100"/>
      <c r="DC279" s="100"/>
      <c r="DD279" s="100"/>
      <c r="DE279" s="100"/>
      <c r="DF279" s="100"/>
      <c r="DG279" s="100"/>
      <c r="DH279" s="100"/>
      <c r="DI279" s="100"/>
      <c r="DJ279" s="100"/>
      <c r="DK279" s="100"/>
      <c r="DL279" s="100"/>
      <c r="DM279" s="100"/>
      <c r="DN279" s="100"/>
      <c r="DO279" s="100"/>
      <c r="DP279" s="100"/>
      <c r="DQ279" s="100"/>
      <c r="DR279" s="100"/>
      <c r="DS279" s="100"/>
      <c r="DT279" s="100"/>
      <c r="DU279" s="100"/>
      <c r="DV279" s="100"/>
      <c r="DW279" s="100"/>
      <c r="DX279" s="100"/>
      <c r="DY279" s="100"/>
      <c r="DZ279" s="100"/>
      <c r="EA279" s="100"/>
      <c r="EB279" s="100"/>
      <c r="EC279" s="100"/>
      <c r="ED279" s="100"/>
      <c r="EE279" s="100"/>
      <c r="EF279" s="100"/>
      <c r="EG279" s="100"/>
      <c r="EH279" s="100"/>
      <c r="EI279" s="100"/>
      <c r="EJ279" s="100"/>
      <c r="EK279" s="100"/>
      <c r="EL279" s="100"/>
      <c r="EM279" s="100"/>
      <c r="EN279" s="100"/>
      <c r="EO279" s="100"/>
      <c r="EP279" s="100"/>
      <c r="EQ279" s="100"/>
      <c r="ER279" s="100"/>
      <c r="ES279" s="100"/>
      <c r="ET279" s="100"/>
      <c r="EU279" s="100"/>
      <c r="EV279" s="100"/>
      <c r="EW279" s="100"/>
      <c r="EX279" s="100"/>
      <c r="EY279" s="100"/>
      <c r="EZ279" s="100"/>
      <c r="FA279" s="100"/>
      <c r="FB279" s="100"/>
      <c r="FC279" s="100"/>
      <c r="FD279" s="100"/>
      <c r="FE279" s="100"/>
      <c r="FF279" s="100"/>
      <c r="FG279" s="100"/>
      <c r="FH279" s="100"/>
      <c r="FI279" s="100"/>
      <c r="FJ279" s="100"/>
      <c r="FK279" s="100"/>
      <c r="FL279" s="100"/>
      <c r="FM279" s="100"/>
      <c r="FN279" s="100"/>
      <c r="FO279" s="100"/>
      <c r="FP279" s="100"/>
      <c r="FQ279" s="100"/>
      <c r="FR279" s="100"/>
      <c r="FS279" s="100"/>
      <c r="FT279" s="100"/>
      <c r="FU279" s="100"/>
      <c r="FV279" s="100"/>
      <c r="FW279" s="100"/>
      <c r="FX279" s="100"/>
      <c r="FY279" s="100"/>
      <c r="FZ279" s="100"/>
      <c r="GA279" s="100"/>
      <c r="GB279" s="100"/>
      <c r="GC279" s="100"/>
      <c r="GD279" s="100"/>
      <c r="GE279" s="100"/>
      <c r="GF279" s="100"/>
      <c r="GG279" s="100"/>
      <c r="GH279" s="100"/>
      <c r="GI279" s="100"/>
      <c r="GJ279" s="100"/>
      <c r="GK279" s="100"/>
      <c r="GL279" s="100"/>
      <c r="GM279" s="100"/>
      <c r="GN279" s="100"/>
      <c r="GO279" s="100"/>
      <c r="GP279" s="100"/>
      <c r="GQ279" s="100"/>
      <c r="GR279" s="100"/>
      <c r="GS279" s="100"/>
      <c r="GT279" s="100"/>
      <c r="GU279" s="100"/>
      <c r="GV279" s="100"/>
      <c r="GW279" s="100"/>
      <c r="GX279" s="100"/>
      <c r="GY279" s="100"/>
      <c r="GZ279" s="100"/>
      <c r="HA279" s="100"/>
      <c r="HB279" s="100"/>
      <c r="HC279" s="100"/>
      <c r="HD279" s="100"/>
      <c r="HE279" s="100"/>
      <c r="HF279" s="100"/>
      <c r="HG279" s="100"/>
      <c r="HH279" s="100"/>
      <c r="HI279" s="100"/>
      <c r="HJ279" s="100"/>
      <c r="HK279" s="100"/>
      <c r="HL279" s="100"/>
      <c r="HM279" s="100"/>
      <c r="HN279" s="100"/>
      <c r="HO279" s="100"/>
      <c r="HP279" s="100"/>
      <c r="HQ279" s="100"/>
      <c r="HR279" s="100"/>
      <c r="HS279" s="100"/>
      <c r="HT279" s="100"/>
      <c r="HU279" s="100"/>
      <c r="HV279" s="100"/>
      <c r="HW279" s="100"/>
      <c r="HX279" s="100"/>
      <c r="HY279" s="100"/>
      <c r="HZ279" s="100"/>
      <c r="IA279" s="100"/>
      <c r="IB279" s="100"/>
      <c r="IC279" s="100"/>
      <c r="ID279" s="100"/>
      <c r="IE279" s="100"/>
      <c r="IF279" s="100"/>
      <c r="IG279" s="100"/>
      <c r="IH279" s="100"/>
      <c r="II279" s="100"/>
      <c r="IJ279" s="100"/>
      <c r="IK279" s="100"/>
      <c r="IL279" s="100"/>
      <c r="IM279" s="100"/>
      <c r="IN279" s="100"/>
      <c r="IO279" s="100"/>
      <c r="IP279" s="100"/>
      <c r="IQ279" s="100"/>
      <c r="IR279" s="100"/>
      <c r="IS279" s="100"/>
      <c r="IT279" s="100"/>
      <c r="IU279" s="100"/>
    </row>
    <row r="280" spans="1:255" ht="18.75" customHeight="1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  <c r="AS280" s="43"/>
      <c r="AT280" s="43"/>
      <c r="AU280" s="43"/>
      <c r="AV280" s="43"/>
      <c r="AW280" s="43"/>
      <c r="AX280" s="43"/>
      <c r="AY280" s="43"/>
      <c r="AZ280" s="43"/>
      <c r="BA280" s="43"/>
      <c r="BB280" s="43"/>
      <c r="BC280" s="43"/>
      <c r="BD280" s="43"/>
      <c r="BE280" s="43"/>
      <c r="BF280" s="43"/>
      <c r="BG280" s="43"/>
      <c r="BH280" s="43"/>
      <c r="BI280" s="43"/>
      <c r="BJ280" s="43"/>
      <c r="BK280" s="43"/>
      <c r="BL280" s="43"/>
      <c r="BM280" s="43"/>
      <c r="BN280" s="43"/>
      <c r="BO280" s="43"/>
      <c r="BP280" s="43"/>
      <c r="BQ280" s="43"/>
      <c r="BR280" s="43"/>
      <c r="BS280" s="43"/>
      <c r="BT280" s="43"/>
      <c r="BU280" s="43"/>
      <c r="BV280" s="43"/>
      <c r="BW280" s="43"/>
      <c r="BX280" s="43"/>
      <c r="BY280" s="43"/>
      <c r="BZ280" s="43"/>
      <c r="CA280" s="43"/>
      <c r="CB280" s="43"/>
      <c r="CC280" s="43"/>
      <c r="CD280" s="43"/>
      <c r="CE280" s="43"/>
      <c r="CF280" s="43"/>
      <c r="CG280" s="43"/>
      <c r="CH280" s="43"/>
      <c r="CI280" s="43"/>
      <c r="CJ280" s="43"/>
      <c r="CK280" s="43"/>
      <c r="CL280" s="43"/>
      <c r="CM280" s="43"/>
      <c r="CN280" s="43"/>
      <c r="CO280" s="43"/>
      <c r="CP280" s="43"/>
      <c r="CQ280" s="43"/>
      <c r="CR280" s="43"/>
      <c r="CS280" s="43"/>
      <c r="CT280" s="43"/>
      <c r="CU280" s="43"/>
      <c r="CV280" s="43"/>
      <c r="CW280" s="43"/>
      <c r="CX280" s="43"/>
      <c r="CY280" s="43"/>
      <c r="CZ280" s="43"/>
      <c r="DA280" s="43"/>
      <c r="DB280" s="43"/>
      <c r="DC280" s="43"/>
      <c r="DD280" s="43"/>
      <c r="DE280" s="43"/>
      <c r="DF280" s="43"/>
      <c r="DG280" s="43"/>
      <c r="DH280" s="43"/>
      <c r="DI280" s="43"/>
      <c r="DJ280" s="43"/>
      <c r="DK280" s="43"/>
      <c r="DL280" s="43"/>
      <c r="DM280" s="43"/>
      <c r="DN280" s="43"/>
      <c r="DO280" s="43"/>
      <c r="DP280" s="43"/>
      <c r="DQ280" s="43"/>
      <c r="DR280" s="43"/>
      <c r="DS280" s="43"/>
      <c r="DT280" s="43"/>
      <c r="DU280" s="43"/>
      <c r="DV280" s="43"/>
      <c r="DW280" s="43"/>
      <c r="DX280" s="43"/>
      <c r="DY280" s="43"/>
      <c r="DZ280" s="43"/>
      <c r="EA280" s="43"/>
      <c r="EB280" s="43"/>
      <c r="EC280" s="43"/>
      <c r="ED280" s="43"/>
      <c r="EE280" s="43"/>
      <c r="EF280" s="43"/>
      <c r="EG280" s="43"/>
      <c r="EH280" s="43"/>
      <c r="EI280" s="43"/>
      <c r="EJ280" s="43"/>
      <c r="EK280" s="43"/>
      <c r="EL280" s="43"/>
      <c r="EM280" s="43"/>
      <c r="EN280" s="43"/>
      <c r="EO280" s="43"/>
      <c r="EP280" s="43"/>
      <c r="EQ280" s="43"/>
      <c r="ER280" s="43"/>
      <c r="ES280" s="43"/>
      <c r="ET280" s="43"/>
      <c r="EU280" s="43"/>
      <c r="EV280" s="43"/>
      <c r="EW280" s="43"/>
      <c r="EX280" s="43"/>
      <c r="EY280" s="43"/>
      <c r="EZ280" s="43"/>
      <c r="FA280" s="43"/>
      <c r="FB280" s="43"/>
      <c r="FC280" s="43"/>
      <c r="FD280" s="43"/>
      <c r="FE280" s="43"/>
      <c r="FF280" s="43"/>
      <c r="FG280" s="43"/>
      <c r="FH280" s="43"/>
      <c r="FI280" s="43"/>
      <c r="FJ280" s="43"/>
      <c r="FK280" s="43"/>
      <c r="FL280" s="43"/>
      <c r="FM280" s="43"/>
      <c r="FN280" s="43"/>
      <c r="FO280" s="43"/>
      <c r="FP280" s="43"/>
      <c r="FQ280" s="43"/>
      <c r="FR280" s="43"/>
      <c r="FS280" s="43"/>
      <c r="FT280" s="43"/>
      <c r="FU280" s="43"/>
      <c r="FV280" s="43"/>
      <c r="FW280" s="43"/>
      <c r="FX280" s="43"/>
      <c r="FY280" s="43"/>
      <c r="FZ280" s="43"/>
      <c r="GA280" s="43"/>
      <c r="GB280" s="43"/>
      <c r="GC280" s="43"/>
      <c r="GD280" s="43"/>
      <c r="GE280" s="43"/>
      <c r="GF280" s="43"/>
      <c r="GG280" s="43"/>
      <c r="GH280" s="43"/>
      <c r="GI280" s="43"/>
      <c r="GJ280" s="43"/>
      <c r="GK280" s="43"/>
      <c r="GL280" s="43"/>
      <c r="GM280" s="43"/>
      <c r="GN280" s="43"/>
      <c r="GO280" s="43"/>
      <c r="GP280" s="43"/>
      <c r="GQ280" s="43"/>
      <c r="GR280" s="43"/>
      <c r="GS280" s="43"/>
      <c r="GT280" s="43"/>
      <c r="GU280" s="43"/>
      <c r="GV280" s="43"/>
      <c r="GW280" s="43"/>
      <c r="GX280" s="43"/>
      <c r="GY280" s="43"/>
      <c r="GZ280" s="43"/>
      <c r="HA280" s="43"/>
      <c r="HB280" s="43"/>
      <c r="HC280" s="43"/>
      <c r="HD280" s="43"/>
      <c r="HE280" s="43"/>
      <c r="HF280" s="43"/>
      <c r="HG280" s="43"/>
      <c r="HH280" s="43"/>
      <c r="HI280" s="43"/>
      <c r="HJ280" s="43"/>
      <c r="HK280" s="43"/>
      <c r="HL280" s="43"/>
      <c r="HM280" s="43"/>
      <c r="HN280" s="43"/>
      <c r="HO280" s="43"/>
      <c r="HP280" s="43"/>
      <c r="HQ280" s="43"/>
      <c r="HR280" s="43"/>
      <c r="HS280" s="43"/>
      <c r="HT280" s="43"/>
      <c r="HU280" s="43"/>
      <c r="HV280" s="43"/>
      <c r="HW280" s="43"/>
      <c r="HX280" s="43"/>
      <c r="HY280" s="43"/>
      <c r="HZ280" s="43"/>
      <c r="IA280" s="43"/>
      <c r="IB280" s="43"/>
      <c r="IC280" s="43"/>
      <c r="ID280" s="43"/>
      <c r="IE280" s="43"/>
      <c r="IF280" s="43"/>
      <c r="IG280" s="43"/>
      <c r="IH280" s="43"/>
      <c r="II280" s="43"/>
      <c r="IJ280" s="43"/>
      <c r="IK280" s="43"/>
      <c r="IL280" s="43"/>
      <c r="IM280" s="43"/>
      <c r="IN280" s="43"/>
      <c r="IO280" s="43"/>
      <c r="IP280" s="43"/>
      <c r="IQ280" s="43"/>
      <c r="IR280" s="43"/>
      <c r="IS280" s="43"/>
      <c r="IT280" s="43"/>
      <c r="IU280" s="43"/>
    </row>
  </sheetData>
  <protectedRanges>
    <protectedRange sqref="C100:G100 C146:G146" name="Диапазон1_1_5_1_1_1_3_2_2_2_2"/>
    <protectedRange sqref="C147:G147" name="Диапазон1_1_5_1_1_1_3_2_2_3_1"/>
    <protectedRange sqref="C195:G195" name="Диапазон1_1_5_1_1_1_3_2_2_4_1"/>
    <protectedRange sqref="C242:G242" name="Диапазон1_1_5_1_1_1_3_2_2_5_1"/>
  </protectedRanges>
  <mergeCells count="206">
    <mergeCell ref="N277:P277"/>
    <mergeCell ref="Q277:R277"/>
    <mergeCell ref="N278:P278"/>
    <mergeCell ref="Q278:R278"/>
    <mergeCell ref="A7:B7"/>
    <mergeCell ref="C7:J7"/>
    <mergeCell ref="C276:D276"/>
    <mergeCell ref="E276:F276"/>
    <mergeCell ref="G276:H276"/>
    <mergeCell ref="I276:J276"/>
    <mergeCell ref="F103:F104"/>
    <mergeCell ref="G103:I103"/>
    <mergeCell ref="J103:J104"/>
    <mergeCell ref="F273:F274"/>
    <mergeCell ref="J273:J274"/>
    <mergeCell ref="A95:T95"/>
    <mergeCell ref="A96:T96"/>
    <mergeCell ref="A98:B98"/>
    <mergeCell ref="C98:J98"/>
    <mergeCell ref="A101:O101"/>
    <mergeCell ref="A52:B52"/>
    <mergeCell ref="C52:J52"/>
    <mergeCell ref="N276:P276"/>
    <mergeCell ref="Q276:R276"/>
    <mergeCell ref="B277:B278"/>
    <mergeCell ref="I277:J278"/>
    <mergeCell ref="A240:O240"/>
    <mergeCell ref="A242:A243"/>
    <mergeCell ref="B242:B243"/>
    <mergeCell ref="C242:E242"/>
    <mergeCell ref="F242:F243"/>
    <mergeCell ref="G242:I242"/>
    <mergeCell ref="J242:J243"/>
    <mergeCell ref="K242:K243"/>
    <mergeCell ref="L242:M243"/>
    <mergeCell ref="C277:D277"/>
    <mergeCell ref="E277:F277"/>
    <mergeCell ref="G277:H277"/>
    <mergeCell ref="C278:D278"/>
    <mergeCell ref="E278:F278"/>
    <mergeCell ref="G278:H278"/>
    <mergeCell ref="L268:M268"/>
    <mergeCell ref="L269:M269"/>
    <mergeCell ref="L270:M270"/>
    <mergeCell ref="L271:M271"/>
    <mergeCell ref="L272:M272"/>
    <mergeCell ref="A274:B274"/>
    <mergeCell ref="A273:B273"/>
    <mergeCell ref="A134:B134"/>
    <mergeCell ref="F134:F135"/>
    <mergeCell ref="J134:J135"/>
    <mergeCell ref="N134:N135"/>
    <mergeCell ref="S134:S135"/>
    <mergeCell ref="T134:T135"/>
    <mergeCell ref="A103:A104"/>
    <mergeCell ref="B103:B104"/>
    <mergeCell ref="K150:M150"/>
    <mergeCell ref="N150:N151"/>
    <mergeCell ref="O150:R150"/>
    <mergeCell ref="A145:B145"/>
    <mergeCell ref="C145:J145"/>
    <mergeCell ref="A135:B135"/>
    <mergeCell ref="F150:F151"/>
    <mergeCell ref="G150:I150"/>
    <mergeCell ref="J150:J151"/>
    <mergeCell ref="T88:T89"/>
    <mergeCell ref="A93:T93"/>
    <mergeCell ref="K103:M103"/>
    <mergeCell ref="N103:N104"/>
    <mergeCell ref="O103:R103"/>
    <mergeCell ref="S103:S104"/>
    <mergeCell ref="T103:T104"/>
    <mergeCell ref="A99:B99"/>
    <mergeCell ref="C99:J99"/>
    <mergeCell ref="C103:E103"/>
    <mergeCell ref="A89:B89"/>
    <mergeCell ref="A94:T94"/>
    <mergeCell ref="L249:M249"/>
    <mergeCell ref="L250:M250"/>
    <mergeCell ref="S57:S58"/>
    <mergeCell ref="T57:T58"/>
    <mergeCell ref="A194:O194"/>
    <mergeCell ref="A196:A197"/>
    <mergeCell ref="B196:B197"/>
    <mergeCell ref="C196:E196"/>
    <mergeCell ref="F196:F197"/>
    <mergeCell ref="G196:I196"/>
    <mergeCell ref="J196:J197"/>
    <mergeCell ref="K196:M196"/>
    <mergeCell ref="N196:N197"/>
    <mergeCell ref="O196:R196"/>
    <mergeCell ref="A186:T186"/>
    <mergeCell ref="A192:B192"/>
    <mergeCell ref="C192:J192"/>
    <mergeCell ref="S196:S197"/>
    <mergeCell ref="T196:T197"/>
    <mergeCell ref="A88:B88"/>
    <mergeCell ref="F88:F89"/>
    <mergeCell ref="J88:J89"/>
    <mergeCell ref="N88:N89"/>
    <mergeCell ref="S88:S89"/>
    <mergeCell ref="K273:K274"/>
    <mergeCell ref="L273:M274"/>
    <mergeCell ref="L262:M262"/>
    <mergeCell ref="L263:M263"/>
    <mergeCell ref="L264:M264"/>
    <mergeCell ref="L265:M265"/>
    <mergeCell ref="L266:M266"/>
    <mergeCell ref="L267:M267"/>
    <mergeCell ref="L244:M244"/>
    <mergeCell ref="L258:M258"/>
    <mergeCell ref="L259:M259"/>
    <mergeCell ref="L260:M260"/>
    <mergeCell ref="L261:M261"/>
    <mergeCell ref="L252:M252"/>
    <mergeCell ref="L253:M253"/>
    <mergeCell ref="L254:M254"/>
    <mergeCell ref="L255:M255"/>
    <mergeCell ref="L251:M251"/>
    <mergeCell ref="L245:M245"/>
    <mergeCell ref="L256:M256"/>
    <mergeCell ref="L257:M257"/>
    <mergeCell ref="L246:M246"/>
    <mergeCell ref="L247:M247"/>
    <mergeCell ref="L248:M248"/>
    <mergeCell ref="K11:M11"/>
    <mergeCell ref="N11:N12"/>
    <mergeCell ref="O11:R11"/>
    <mergeCell ref="S11:S12"/>
    <mergeCell ref="A48:T48"/>
    <mergeCell ref="A49:T49"/>
    <mergeCell ref="A11:A12"/>
    <mergeCell ref="A55:O55"/>
    <mergeCell ref="A57:A58"/>
    <mergeCell ref="B57:B58"/>
    <mergeCell ref="C57:E57"/>
    <mergeCell ref="F57:F58"/>
    <mergeCell ref="G57:I57"/>
    <mergeCell ref="A53:B53"/>
    <mergeCell ref="C53:J53"/>
    <mergeCell ref="J57:J58"/>
    <mergeCell ref="K57:M57"/>
    <mergeCell ref="N57:N58"/>
    <mergeCell ref="O57:R57"/>
    <mergeCell ref="A235:T235"/>
    <mergeCell ref="A233:T233"/>
    <mergeCell ref="A228:B228"/>
    <mergeCell ref="A187:T187"/>
    <mergeCell ref="A188:T188"/>
    <mergeCell ref="A189:T189"/>
    <mergeCell ref="A227:B227"/>
    <mergeCell ref="F227:F228"/>
    <mergeCell ref="J227:J228"/>
    <mergeCell ref="N227:N228"/>
    <mergeCell ref="S227:S228"/>
    <mergeCell ref="T227:T228"/>
    <mergeCell ref="A232:T232"/>
    <mergeCell ref="A234:T234"/>
    <mergeCell ref="A237:B237"/>
    <mergeCell ref="C237:J237"/>
    <mergeCell ref="A238:B238"/>
    <mergeCell ref="C238:J238"/>
    <mergeCell ref="A191:B191"/>
    <mergeCell ref="C191:J191"/>
    <mergeCell ref="A141:T141"/>
    <mergeCell ref="A142:T142"/>
    <mergeCell ref="A139:T139"/>
    <mergeCell ref="A144:B144"/>
    <mergeCell ref="C144:J144"/>
    <mergeCell ref="A182:B182"/>
    <mergeCell ref="S150:S151"/>
    <mergeCell ref="T150:T151"/>
    <mergeCell ref="A181:B181"/>
    <mergeCell ref="F181:F182"/>
    <mergeCell ref="J181:J182"/>
    <mergeCell ref="N181:N182"/>
    <mergeCell ref="S181:S182"/>
    <mergeCell ref="T181:T182"/>
    <mergeCell ref="A147:O147"/>
    <mergeCell ref="A150:A151"/>
    <mergeCell ref="B150:B151"/>
    <mergeCell ref="C150:E150"/>
    <mergeCell ref="A1:T1"/>
    <mergeCell ref="A2:T2"/>
    <mergeCell ref="A3:T3"/>
    <mergeCell ref="A4:T4"/>
    <mergeCell ref="A5:Q5"/>
    <mergeCell ref="A6:B6"/>
    <mergeCell ref="C6:J6"/>
    <mergeCell ref="A9:O9"/>
    <mergeCell ref="A140:T140"/>
    <mergeCell ref="T11:T12"/>
    <mergeCell ref="A43:B43"/>
    <mergeCell ref="A50:T50"/>
    <mergeCell ref="A42:B42"/>
    <mergeCell ref="F42:F43"/>
    <mergeCell ref="J42:J43"/>
    <mergeCell ref="N42:N43"/>
    <mergeCell ref="S42:S43"/>
    <mergeCell ref="T42:T43"/>
    <mergeCell ref="A47:T47"/>
    <mergeCell ref="B11:B12"/>
    <mergeCell ref="C11:E11"/>
    <mergeCell ref="F11:F12"/>
    <mergeCell ref="G11:I11"/>
    <mergeCell ref="J11:J12"/>
  </mergeCells>
  <pageMargins left="0.7" right="0.7" top="0.75" bottom="0.75" header="0.3" footer="0.3"/>
  <pageSetup paperSize="9" scale="51" orientation="landscape" horizontalDpi="300" verticalDpi="300" r:id="rId1"/>
  <rowBreaks count="5" manualBreakCount="5">
    <brk id="46" max="21" man="1"/>
    <brk id="92" max="21" man="1"/>
    <brk id="138" max="21" man="1"/>
    <brk id="185" max="21" man="1"/>
    <brk id="231" max="21" man="1"/>
  </rowBreaks>
  <colBreaks count="1" manualBreakCount="1">
    <brk id="21" max="27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0"/>
  <sheetViews>
    <sheetView view="pageBreakPreview" topLeftCell="A226" zoomScale="60" workbookViewId="0">
      <selection activeCell="M236" sqref="M236"/>
    </sheetView>
  </sheetViews>
  <sheetFormatPr defaultRowHeight="18.75" customHeight="1" x14ac:dyDescent="0.2"/>
  <cols>
    <col min="1" max="1" width="6.140625" style="59" customWidth="1"/>
    <col min="2" max="2" width="28.28515625" customWidth="1"/>
    <col min="3" max="3" width="9.28515625" style="59" bestFit="1" customWidth="1"/>
    <col min="4" max="4" width="9.140625" style="59" customWidth="1"/>
    <col min="5" max="5" width="9.28515625" style="59" bestFit="1" customWidth="1"/>
    <col min="6" max="6" width="12.7109375" style="59" customWidth="1"/>
    <col min="7" max="7" width="10.5703125" style="59" customWidth="1"/>
    <col min="8" max="8" width="10" style="59" customWidth="1"/>
    <col min="9" max="9" width="9.140625" style="59" customWidth="1"/>
    <col min="10" max="10" width="12.7109375" style="59" customWidth="1"/>
    <col min="11" max="11" width="10.5703125" style="59" customWidth="1"/>
    <col min="12" max="12" width="8.7109375" style="59" customWidth="1"/>
    <col min="13" max="13" width="8.42578125" style="59" customWidth="1"/>
    <col min="14" max="14" width="13.140625" style="59" customWidth="1"/>
    <col min="15" max="16" width="9.28515625" style="59" customWidth="1"/>
    <col min="17" max="17" width="11.42578125" style="59" customWidth="1"/>
    <col min="18" max="18" width="0.140625" style="59" customWidth="1"/>
    <col min="19" max="19" width="10.28515625" style="59" customWidth="1"/>
    <col min="20" max="20" width="11" customWidth="1"/>
    <col min="21" max="21" width="7" customWidth="1"/>
    <col min="22" max="22" width="6.28515625" customWidth="1"/>
    <col min="23" max="23" width="6" customWidth="1"/>
    <col min="24" max="24" width="9.28515625" bestFit="1" customWidth="1"/>
  </cols>
  <sheetData>
    <row r="1" spans="1:20" ht="18.75" customHeight="1" x14ac:dyDescent="0.3">
      <c r="A1" s="234" t="s">
        <v>25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18.75" customHeight="1" x14ac:dyDescent="0.2">
      <c r="A2" s="235" t="s">
        <v>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</row>
    <row r="3" spans="1:20" ht="18.75" customHeight="1" x14ac:dyDescent="0.2">
      <c r="A3" s="235" t="s">
        <v>53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8.75" customHeight="1" x14ac:dyDescent="0.3">
      <c r="A4" s="234" t="s">
        <v>49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</row>
    <row r="5" spans="1:20" ht="18.75" customHeight="1" x14ac:dyDescent="0.25">
      <c r="A5" s="252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</row>
    <row r="6" spans="1:20" s="89" customFormat="1" ht="18.75" customHeight="1" thickBot="1" x14ac:dyDescent="0.35">
      <c r="A6" s="236" t="s">
        <v>69</v>
      </c>
      <c r="B6" s="236"/>
      <c r="C6" s="237" t="s">
        <v>94</v>
      </c>
      <c r="D6" s="238"/>
      <c r="E6" s="238"/>
      <c r="F6" s="238"/>
      <c r="G6" s="238"/>
      <c r="H6" s="238"/>
      <c r="I6" s="238"/>
      <c r="J6" s="239"/>
      <c r="K6" s="95"/>
      <c r="L6" s="95"/>
      <c r="M6" s="95"/>
      <c r="N6" s="95"/>
      <c r="O6" s="95"/>
    </row>
    <row r="7" spans="1:20" s="89" customFormat="1" ht="18.75" customHeight="1" thickBot="1" x14ac:dyDescent="0.35">
      <c r="A7" s="236" t="s">
        <v>75</v>
      </c>
      <c r="B7" s="284"/>
      <c r="C7" s="285" t="s">
        <v>90</v>
      </c>
      <c r="D7" s="286"/>
      <c r="E7" s="286"/>
      <c r="F7" s="286"/>
      <c r="G7" s="286"/>
      <c r="H7" s="286"/>
      <c r="I7" s="286"/>
      <c r="J7" s="287"/>
      <c r="K7" s="160"/>
      <c r="L7" s="160"/>
      <c r="M7" s="160"/>
      <c r="N7" s="160"/>
      <c r="O7" s="160"/>
      <c r="P7" s="91"/>
      <c r="Q7" s="92"/>
      <c r="R7" s="93"/>
      <c r="S7" s="93"/>
    </row>
    <row r="8" spans="1:20" s="89" customFormat="1" ht="18.75" customHeight="1" x14ac:dyDescent="0.3">
      <c r="A8" s="90" t="s">
        <v>9</v>
      </c>
      <c r="B8" s="96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4"/>
      <c r="Q8" s="92"/>
      <c r="R8" s="93"/>
      <c r="S8" s="93"/>
    </row>
    <row r="9" spans="1:20" ht="18.75" customHeight="1" x14ac:dyDescent="0.2">
      <c r="A9" s="192" t="s">
        <v>50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99"/>
      <c r="Q9" s="2"/>
      <c r="R9" s="2"/>
      <c r="S9" s="2"/>
    </row>
    <row r="10" spans="1:20" ht="18.75" customHeight="1" thickBot="1" x14ac:dyDescent="0.25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/>
      <c r="R10"/>
      <c r="S10"/>
    </row>
    <row r="11" spans="1:20" ht="35.25" customHeight="1" x14ac:dyDescent="0.2">
      <c r="A11" s="240"/>
      <c r="B11" s="242" t="s">
        <v>1</v>
      </c>
      <c r="C11" s="264" t="s">
        <v>31</v>
      </c>
      <c r="D11" s="255"/>
      <c r="E11" s="256"/>
      <c r="F11" s="247" t="s">
        <v>29</v>
      </c>
      <c r="G11" s="254" t="s">
        <v>32</v>
      </c>
      <c r="H11" s="255"/>
      <c r="I11" s="256"/>
      <c r="J11" s="247" t="s">
        <v>29</v>
      </c>
      <c r="K11" s="254" t="s">
        <v>33</v>
      </c>
      <c r="L11" s="255"/>
      <c r="M11" s="256"/>
      <c r="N11" s="247" t="s">
        <v>29</v>
      </c>
      <c r="O11" s="254" t="s">
        <v>34</v>
      </c>
      <c r="P11" s="255"/>
      <c r="Q11" s="255"/>
      <c r="R11" s="256"/>
      <c r="S11" s="247" t="s">
        <v>29</v>
      </c>
      <c r="T11" s="247" t="s">
        <v>10</v>
      </c>
    </row>
    <row r="12" spans="1:20" ht="18.75" customHeight="1" thickBot="1" x14ac:dyDescent="0.25">
      <c r="A12" s="241"/>
      <c r="B12" s="243"/>
      <c r="C12" s="34" t="s">
        <v>2</v>
      </c>
      <c r="D12" s="34" t="s">
        <v>3</v>
      </c>
      <c r="E12" s="35" t="s">
        <v>4</v>
      </c>
      <c r="F12" s="248"/>
      <c r="G12" s="34" t="s">
        <v>2</v>
      </c>
      <c r="H12" s="34" t="s">
        <v>3</v>
      </c>
      <c r="I12" s="35" t="s">
        <v>4</v>
      </c>
      <c r="J12" s="248"/>
      <c r="K12" s="34" t="s">
        <v>2</v>
      </c>
      <c r="L12" s="34" t="s">
        <v>3</v>
      </c>
      <c r="M12" s="35" t="s">
        <v>4</v>
      </c>
      <c r="N12" s="248"/>
      <c r="O12" s="119" t="s">
        <v>2</v>
      </c>
      <c r="P12" s="125" t="s">
        <v>3</v>
      </c>
      <c r="Q12" s="118" t="s">
        <v>4</v>
      </c>
      <c r="R12" s="36" t="s">
        <v>4</v>
      </c>
      <c r="S12" s="248"/>
      <c r="T12" s="248"/>
    </row>
    <row r="13" spans="1:20" ht="18.75" customHeight="1" x14ac:dyDescent="0.2">
      <c r="A13" s="21">
        <v>1</v>
      </c>
      <c r="B13" s="102" t="s">
        <v>1</v>
      </c>
      <c r="C13" s="22">
        <v>3</v>
      </c>
      <c r="D13" s="22"/>
      <c r="E13" s="23"/>
      <c r="F13" s="24">
        <f>AVERAGE(C13:E13)</f>
        <v>3</v>
      </c>
      <c r="G13" s="22"/>
      <c r="H13" s="22">
        <v>2</v>
      </c>
      <c r="I13" s="23"/>
      <c r="J13" s="24">
        <f>AVERAGE(G13:I13)</f>
        <v>2</v>
      </c>
      <c r="K13" s="22">
        <v>3</v>
      </c>
      <c r="L13" s="22"/>
      <c r="M13" s="23"/>
      <c r="N13" s="24">
        <f>AVERAGE(K13:M13)</f>
        <v>3</v>
      </c>
      <c r="O13" s="112">
        <v>3</v>
      </c>
      <c r="P13" s="98"/>
      <c r="Q13" s="108"/>
      <c r="R13" s="25"/>
      <c r="S13" s="24">
        <f>AVERAGE(O13:Q13)</f>
        <v>3</v>
      </c>
      <c r="T13" s="26" t="str">
        <f>IF(SUM(C13:E13,G13:I13,K13:M13,O13:Q13)&gt;0,"+","-")</f>
        <v>+</v>
      </c>
    </row>
    <row r="14" spans="1:20" ht="18.75" customHeight="1" x14ac:dyDescent="0.2">
      <c r="A14" s="21">
        <v>2</v>
      </c>
      <c r="B14" s="102" t="s">
        <v>1</v>
      </c>
      <c r="C14" s="22">
        <v>3</v>
      </c>
      <c r="D14" s="22"/>
      <c r="E14" s="23"/>
      <c r="F14" s="24">
        <f t="shared" ref="F14:F41" si="0">AVERAGE(C14:E14)</f>
        <v>3</v>
      </c>
      <c r="G14" s="22"/>
      <c r="H14" s="22">
        <v>2</v>
      </c>
      <c r="I14" s="23"/>
      <c r="J14" s="24">
        <f t="shared" ref="J14:J41" si="1">AVERAGE(G14:I14)</f>
        <v>2</v>
      </c>
      <c r="K14" s="22">
        <v>3</v>
      </c>
      <c r="L14" s="22"/>
      <c r="M14" s="23"/>
      <c r="N14" s="24">
        <f t="shared" ref="N14:N41" si="2">AVERAGE(K14:M14)</f>
        <v>3</v>
      </c>
      <c r="O14" s="112">
        <v>3</v>
      </c>
      <c r="P14" s="98"/>
      <c r="Q14" s="108"/>
      <c r="R14" s="25"/>
      <c r="S14" s="24">
        <f t="shared" ref="S14:S41" si="3">AVERAGE(O14:Q14)</f>
        <v>3</v>
      </c>
      <c r="T14" s="26" t="str">
        <f t="shared" ref="T14:T41" si="4">IF(SUM(C14:E14,G14:I14,K14:M14,O14:Q14)&gt;0,"+","-")</f>
        <v>+</v>
      </c>
    </row>
    <row r="15" spans="1:20" ht="18.75" customHeight="1" x14ac:dyDescent="0.2">
      <c r="A15" s="21">
        <v>3</v>
      </c>
      <c r="B15" s="102" t="s">
        <v>1</v>
      </c>
      <c r="C15" s="22">
        <v>3</v>
      </c>
      <c r="D15" s="22"/>
      <c r="E15" s="23"/>
      <c r="F15" s="24">
        <f t="shared" si="0"/>
        <v>3</v>
      </c>
      <c r="G15" s="22"/>
      <c r="H15" s="22">
        <v>2</v>
      </c>
      <c r="I15" s="23"/>
      <c r="J15" s="24">
        <f t="shared" si="1"/>
        <v>2</v>
      </c>
      <c r="K15" s="22">
        <v>3</v>
      </c>
      <c r="L15" s="22"/>
      <c r="M15" s="23"/>
      <c r="N15" s="24">
        <f t="shared" si="2"/>
        <v>3</v>
      </c>
      <c r="O15" s="112">
        <v>3</v>
      </c>
      <c r="P15" s="98"/>
      <c r="Q15" s="108"/>
      <c r="R15" s="25"/>
      <c r="S15" s="24">
        <f t="shared" si="3"/>
        <v>3</v>
      </c>
      <c r="T15" s="26" t="str">
        <f t="shared" si="4"/>
        <v>+</v>
      </c>
    </row>
    <row r="16" spans="1:20" ht="18.75" customHeight="1" x14ac:dyDescent="0.2">
      <c r="A16" s="21">
        <v>4</v>
      </c>
      <c r="B16" s="102" t="s">
        <v>1</v>
      </c>
      <c r="C16" s="22">
        <v>3</v>
      </c>
      <c r="D16" s="22"/>
      <c r="E16" s="23"/>
      <c r="F16" s="24">
        <f t="shared" si="0"/>
        <v>3</v>
      </c>
      <c r="G16" s="22"/>
      <c r="H16" s="22">
        <v>2</v>
      </c>
      <c r="I16" s="23"/>
      <c r="J16" s="24">
        <f t="shared" si="1"/>
        <v>2</v>
      </c>
      <c r="K16" s="22">
        <v>3</v>
      </c>
      <c r="L16" s="22"/>
      <c r="M16" s="23"/>
      <c r="N16" s="24">
        <f t="shared" si="2"/>
        <v>3</v>
      </c>
      <c r="O16" s="112">
        <v>3</v>
      </c>
      <c r="P16" s="98"/>
      <c r="Q16" s="108"/>
      <c r="R16" s="25"/>
      <c r="S16" s="24">
        <f t="shared" si="3"/>
        <v>3</v>
      </c>
      <c r="T16" s="26" t="str">
        <f t="shared" si="4"/>
        <v>+</v>
      </c>
    </row>
    <row r="17" spans="1:20" ht="18.75" customHeight="1" x14ac:dyDescent="0.2">
      <c r="A17" s="21">
        <v>5</v>
      </c>
      <c r="B17" s="102" t="s">
        <v>1</v>
      </c>
      <c r="C17" s="22">
        <v>3</v>
      </c>
      <c r="D17" s="22"/>
      <c r="E17" s="23"/>
      <c r="F17" s="24">
        <f t="shared" si="0"/>
        <v>3</v>
      </c>
      <c r="G17" s="22"/>
      <c r="H17" s="22">
        <v>2</v>
      </c>
      <c r="I17" s="23"/>
      <c r="J17" s="24">
        <f t="shared" si="1"/>
        <v>2</v>
      </c>
      <c r="K17" s="22">
        <v>3</v>
      </c>
      <c r="L17" s="22"/>
      <c r="M17" s="23"/>
      <c r="N17" s="24">
        <f t="shared" si="2"/>
        <v>3</v>
      </c>
      <c r="O17" s="112">
        <v>3</v>
      </c>
      <c r="P17" s="98"/>
      <c r="Q17" s="108"/>
      <c r="R17" s="25"/>
      <c r="S17" s="24">
        <f t="shared" si="3"/>
        <v>3</v>
      </c>
      <c r="T17" s="26" t="str">
        <f t="shared" si="4"/>
        <v>+</v>
      </c>
    </row>
    <row r="18" spans="1:20" ht="18.75" customHeight="1" x14ac:dyDescent="0.2">
      <c r="A18" s="21">
        <v>6</v>
      </c>
      <c r="B18" s="102" t="s">
        <v>1</v>
      </c>
      <c r="C18" s="22">
        <v>3</v>
      </c>
      <c r="D18" s="22"/>
      <c r="E18" s="23"/>
      <c r="F18" s="24">
        <f t="shared" si="0"/>
        <v>3</v>
      </c>
      <c r="G18" s="22">
        <v>3</v>
      </c>
      <c r="H18" s="22"/>
      <c r="I18" s="23"/>
      <c r="J18" s="24">
        <f t="shared" si="1"/>
        <v>3</v>
      </c>
      <c r="K18" s="22">
        <v>3</v>
      </c>
      <c r="L18" s="22"/>
      <c r="M18" s="23"/>
      <c r="N18" s="24">
        <f t="shared" si="2"/>
        <v>3</v>
      </c>
      <c r="O18" s="112">
        <v>3</v>
      </c>
      <c r="P18" s="98"/>
      <c r="Q18" s="108"/>
      <c r="R18" s="25"/>
      <c r="S18" s="24">
        <f t="shared" si="3"/>
        <v>3</v>
      </c>
      <c r="T18" s="26" t="str">
        <f t="shared" si="4"/>
        <v>+</v>
      </c>
    </row>
    <row r="19" spans="1:20" ht="18.75" customHeight="1" x14ac:dyDescent="0.2">
      <c r="A19" s="21">
        <v>7</v>
      </c>
      <c r="B19" s="102" t="s">
        <v>1</v>
      </c>
      <c r="C19" s="22">
        <v>3</v>
      </c>
      <c r="D19" s="22"/>
      <c r="E19" s="23"/>
      <c r="F19" s="24">
        <f t="shared" si="0"/>
        <v>3</v>
      </c>
      <c r="G19" s="22">
        <v>3</v>
      </c>
      <c r="H19" s="22"/>
      <c r="I19" s="23"/>
      <c r="J19" s="24">
        <f t="shared" si="1"/>
        <v>3</v>
      </c>
      <c r="K19" s="22">
        <v>3</v>
      </c>
      <c r="L19" s="22"/>
      <c r="M19" s="23"/>
      <c r="N19" s="24">
        <f t="shared" si="2"/>
        <v>3</v>
      </c>
      <c r="O19" s="112">
        <v>3</v>
      </c>
      <c r="P19" s="98"/>
      <c r="Q19" s="108"/>
      <c r="R19" s="25"/>
      <c r="S19" s="24">
        <f t="shared" si="3"/>
        <v>3</v>
      </c>
      <c r="T19" s="26" t="str">
        <f t="shared" si="4"/>
        <v>+</v>
      </c>
    </row>
    <row r="20" spans="1:20" ht="18.75" customHeight="1" x14ac:dyDescent="0.2">
      <c r="A20" s="21">
        <v>8</v>
      </c>
      <c r="B20" s="102" t="s">
        <v>1</v>
      </c>
      <c r="C20" s="22">
        <v>3</v>
      </c>
      <c r="D20" s="22"/>
      <c r="E20" s="23"/>
      <c r="F20" s="24">
        <f t="shared" si="0"/>
        <v>3</v>
      </c>
      <c r="G20" s="22">
        <v>3</v>
      </c>
      <c r="H20" s="22"/>
      <c r="I20" s="23"/>
      <c r="J20" s="24">
        <f t="shared" si="1"/>
        <v>3</v>
      </c>
      <c r="K20" s="22">
        <v>3</v>
      </c>
      <c r="L20" s="22"/>
      <c r="M20" s="23"/>
      <c r="N20" s="24">
        <f t="shared" si="2"/>
        <v>3</v>
      </c>
      <c r="O20" s="112"/>
      <c r="P20" s="98">
        <v>2</v>
      </c>
      <c r="Q20" s="108"/>
      <c r="R20" s="25"/>
      <c r="S20" s="24">
        <f t="shared" si="3"/>
        <v>2</v>
      </c>
      <c r="T20" s="26" t="str">
        <f t="shared" si="4"/>
        <v>+</v>
      </c>
    </row>
    <row r="21" spans="1:20" ht="18.75" customHeight="1" x14ac:dyDescent="0.2">
      <c r="A21" s="21">
        <v>9</v>
      </c>
      <c r="B21" s="102" t="s">
        <v>1</v>
      </c>
      <c r="C21" s="22">
        <v>3</v>
      </c>
      <c r="D21" s="22"/>
      <c r="E21" s="23"/>
      <c r="F21" s="24">
        <f t="shared" si="0"/>
        <v>3</v>
      </c>
      <c r="G21" s="22">
        <v>3</v>
      </c>
      <c r="H21" s="22"/>
      <c r="I21" s="23"/>
      <c r="J21" s="24">
        <f t="shared" si="1"/>
        <v>3</v>
      </c>
      <c r="K21" s="22">
        <v>3</v>
      </c>
      <c r="L21" s="22"/>
      <c r="M21" s="23"/>
      <c r="N21" s="24">
        <f t="shared" si="2"/>
        <v>3</v>
      </c>
      <c r="O21" s="112"/>
      <c r="P21" s="98">
        <v>2</v>
      </c>
      <c r="Q21" s="108"/>
      <c r="R21" s="25"/>
      <c r="S21" s="24">
        <f t="shared" si="3"/>
        <v>2</v>
      </c>
      <c r="T21" s="26" t="str">
        <f t="shared" si="4"/>
        <v>+</v>
      </c>
    </row>
    <row r="22" spans="1:20" ht="18.75" customHeight="1" x14ac:dyDescent="0.2">
      <c r="A22" s="21">
        <v>10</v>
      </c>
      <c r="B22" s="102" t="s">
        <v>1</v>
      </c>
      <c r="C22" s="22">
        <v>3</v>
      </c>
      <c r="D22" s="22"/>
      <c r="E22" s="23"/>
      <c r="F22" s="24">
        <f t="shared" si="0"/>
        <v>3</v>
      </c>
      <c r="G22" s="22">
        <v>3</v>
      </c>
      <c r="H22" s="22"/>
      <c r="I22" s="23"/>
      <c r="J22" s="24">
        <f t="shared" si="1"/>
        <v>3</v>
      </c>
      <c r="K22" s="22">
        <v>3</v>
      </c>
      <c r="L22" s="22"/>
      <c r="M22" s="23"/>
      <c r="N22" s="24">
        <f t="shared" si="2"/>
        <v>3</v>
      </c>
      <c r="O22" s="112"/>
      <c r="P22" s="98">
        <v>2</v>
      </c>
      <c r="Q22" s="108"/>
      <c r="R22" s="25"/>
      <c r="S22" s="24">
        <f t="shared" si="3"/>
        <v>2</v>
      </c>
      <c r="T22" s="26" t="str">
        <f t="shared" si="4"/>
        <v>+</v>
      </c>
    </row>
    <row r="23" spans="1:20" ht="18.75" customHeight="1" x14ac:dyDescent="0.2">
      <c r="A23" s="21">
        <v>11</v>
      </c>
      <c r="B23" s="102" t="s">
        <v>1</v>
      </c>
      <c r="C23" s="22">
        <v>3</v>
      </c>
      <c r="D23" s="22"/>
      <c r="E23" s="23"/>
      <c r="F23" s="24">
        <f t="shared" si="0"/>
        <v>3</v>
      </c>
      <c r="G23" s="22"/>
      <c r="H23" s="22">
        <v>2</v>
      </c>
      <c r="I23" s="23"/>
      <c r="J23" s="24">
        <f t="shared" si="1"/>
        <v>2</v>
      </c>
      <c r="K23" s="22">
        <v>3</v>
      </c>
      <c r="L23" s="22"/>
      <c r="M23" s="23"/>
      <c r="N23" s="24">
        <f t="shared" si="2"/>
        <v>3</v>
      </c>
      <c r="O23" s="112"/>
      <c r="P23" s="98">
        <v>2</v>
      </c>
      <c r="Q23" s="108"/>
      <c r="R23" s="25"/>
      <c r="S23" s="24">
        <f t="shared" si="3"/>
        <v>2</v>
      </c>
      <c r="T23" s="26" t="str">
        <f t="shared" si="4"/>
        <v>+</v>
      </c>
    </row>
    <row r="24" spans="1:20" ht="18.75" customHeight="1" x14ac:dyDescent="0.2">
      <c r="A24" s="21">
        <v>12</v>
      </c>
      <c r="B24" s="102" t="s">
        <v>1</v>
      </c>
      <c r="C24" s="22">
        <v>3</v>
      </c>
      <c r="D24" s="22"/>
      <c r="E24" s="23"/>
      <c r="F24" s="24">
        <f t="shared" si="0"/>
        <v>3</v>
      </c>
      <c r="G24" s="22"/>
      <c r="H24" s="22">
        <v>2</v>
      </c>
      <c r="I24" s="23"/>
      <c r="J24" s="24">
        <f t="shared" si="1"/>
        <v>2</v>
      </c>
      <c r="K24" s="22">
        <v>3</v>
      </c>
      <c r="L24" s="22"/>
      <c r="M24" s="23"/>
      <c r="N24" s="24">
        <f t="shared" si="2"/>
        <v>3</v>
      </c>
      <c r="O24" s="112"/>
      <c r="P24" s="98">
        <v>2</v>
      </c>
      <c r="Q24" s="108"/>
      <c r="R24" s="25"/>
      <c r="S24" s="24">
        <f t="shared" si="3"/>
        <v>2</v>
      </c>
      <c r="T24" s="26" t="str">
        <f t="shared" si="4"/>
        <v>+</v>
      </c>
    </row>
    <row r="25" spans="1:20" ht="18.75" customHeight="1" x14ac:dyDescent="0.2">
      <c r="A25" s="21">
        <v>13</v>
      </c>
      <c r="B25" s="102" t="s">
        <v>1</v>
      </c>
      <c r="C25" s="22">
        <v>3</v>
      </c>
      <c r="D25" s="22"/>
      <c r="E25" s="23"/>
      <c r="F25" s="24">
        <f t="shared" si="0"/>
        <v>3</v>
      </c>
      <c r="G25" s="22"/>
      <c r="H25" s="22">
        <v>2</v>
      </c>
      <c r="I25" s="23"/>
      <c r="J25" s="24">
        <f t="shared" si="1"/>
        <v>2</v>
      </c>
      <c r="K25" s="22">
        <v>3</v>
      </c>
      <c r="L25" s="22"/>
      <c r="M25" s="23"/>
      <c r="N25" s="24">
        <f t="shared" si="2"/>
        <v>3</v>
      </c>
      <c r="O25" s="112"/>
      <c r="P25" s="98">
        <v>2</v>
      </c>
      <c r="Q25" s="108"/>
      <c r="R25" s="25"/>
      <c r="S25" s="24">
        <f t="shared" si="3"/>
        <v>2</v>
      </c>
      <c r="T25" s="26" t="str">
        <f t="shared" si="4"/>
        <v>+</v>
      </c>
    </row>
    <row r="26" spans="1:20" ht="18.75" customHeight="1" x14ac:dyDescent="0.2">
      <c r="A26" s="21">
        <v>14</v>
      </c>
      <c r="B26" s="102" t="s">
        <v>1</v>
      </c>
      <c r="C26" s="22">
        <v>3</v>
      </c>
      <c r="D26" s="22"/>
      <c r="E26" s="23"/>
      <c r="F26" s="24">
        <f t="shared" si="0"/>
        <v>3</v>
      </c>
      <c r="G26" s="22"/>
      <c r="H26" s="22">
        <v>2</v>
      </c>
      <c r="I26" s="23"/>
      <c r="J26" s="24">
        <f t="shared" si="1"/>
        <v>2</v>
      </c>
      <c r="K26" s="22"/>
      <c r="L26" s="22">
        <v>2</v>
      </c>
      <c r="M26" s="23"/>
      <c r="N26" s="24">
        <f t="shared" si="2"/>
        <v>2</v>
      </c>
      <c r="O26" s="112"/>
      <c r="P26" s="98">
        <v>2</v>
      </c>
      <c r="Q26" s="108"/>
      <c r="R26" s="25"/>
      <c r="S26" s="24">
        <f t="shared" si="3"/>
        <v>2</v>
      </c>
      <c r="T26" s="26" t="str">
        <f t="shared" si="4"/>
        <v>+</v>
      </c>
    </row>
    <row r="27" spans="1:20" ht="18.75" customHeight="1" x14ac:dyDescent="0.2">
      <c r="A27" s="21">
        <v>15</v>
      </c>
      <c r="B27" s="102" t="s">
        <v>1</v>
      </c>
      <c r="C27" s="22">
        <v>3</v>
      </c>
      <c r="D27" s="22"/>
      <c r="E27" s="23"/>
      <c r="F27" s="24">
        <f t="shared" si="0"/>
        <v>3</v>
      </c>
      <c r="G27" s="22"/>
      <c r="H27" s="22">
        <v>2</v>
      </c>
      <c r="I27" s="23"/>
      <c r="J27" s="24">
        <f t="shared" si="1"/>
        <v>2</v>
      </c>
      <c r="K27" s="22"/>
      <c r="L27" s="22">
        <v>2</v>
      </c>
      <c r="M27" s="23"/>
      <c r="N27" s="24">
        <f t="shared" si="2"/>
        <v>2</v>
      </c>
      <c r="O27" s="112"/>
      <c r="P27" s="98">
        <v>2</v>
      </c>
      <c r="Q27" s="108"/>
      <c r="R27" s="25"/>
      <c r="S27" s="24">
        <f t="shared" si="3"/>
        <v>2</v>
      </c>
      <c r="T27" s="26" t="str">
        <f t="shared" si="4"/>
        <v>+</v>
      </c>
    </row>
    <row r="28" spans="1:20" ht="18.75" customHeight="1" x14ac:dyDescent="0.2">
      <c r="A28" s="21">
        <v>16</v>
      </c>
      <c r="B28" s="102" t="s">
        <v>1</v>
      </c>
      <c r="C28" s="22">
        <v>3</v>
      </c>
      <c r="D28" s="22"/>
      <c r="E28" s="23"/>
      <c r="F28" s="24">
        <f t="shared" si="0"/>
        <v>3</v>
      </c>
      <c r="G28" s="22"/>
      <c r="H28" s="22">
        <v>2</v>
      </c>
      <c r="I28" s="23"/>
      <c r="J28" s="24">
        <f t="shared" si="1"/>
        <v>2</v>
      </c>
      <c r="K28" s="22"/>
      <c r="L28" s="22">
        <v>2</v>
      </c>
      <c r="M28" s="23"/>
      <c r="N28" s="24">
        <f t="shared" si="2"/>
        <v>2</v>
      </c>
      <c r="O28" s="112"/>
      <c r="P28" s="98">
        <v>2</v>
      </c>
      <c r="Q28" s="108"/>
      <c r="R28" s="25"/>
      <c r="S28" s="24">
        <f t="shared" si="3"/>
        <v>2</v>
      </c>
      <c r="T28" s="26" t="str">
        <f t="shared" si="4"/>
        <v>+</v>
      </c>
    </row>
    <row r="29" spans="1:20" ht="18.75" customHeight="1" x14ac:dyDescent="0.2">
      <c r="A29" s="21">
        <v>17</v>
      </c>
      <c r="B29" s="102" t="s">
        <v>1</v>
      </c>
      <c r="C29" s="22">
        <v>3</v>
      </c>
      <c r="D29" s="22"/>
      <c r="E29" s="23"/>
      <c r="F29" s="24">
        <f t="shared" si="0"/>
        <v>3</v>
      </c>
      <c r="G29" s="22"/>
      <c r="H29" s="22">
        <v>2</v>
      </c>
      <c r="I29" s="23"/>
      <c r="J29" s="24">
        <f t="shared" si="1"/>
        <v>2</v>
      </c>
      <c r="K29" s="22"/>
      <c r="L29" s="22">
        <v>2</v>
      </c>
      <c r="M29" s="23"/>
      <c r="N29" s="24">
        <f t="shared" si="2"/>
        <v>2</v>
      </c>
      <c r="O29" s="112"/>
      <c r="P29" s="98">
        <v>2</v>
      </c>
      <c r="Q29" s="108"/>
      <c r="R29" s="25"/>
      <c r="S29" s="24">
        <f t="shared" si="3"/>
        <v>2</v>
      </c>
      <c r="T29" s="26" t="str">
        <f t="shared" si="4"/>
        <v>+</v>
      </c>
    </row>
    <row r="30" spans="1:20" ht="18.75" customHeight="1" x14ac:dyDescent="0.2">
      <c r="A30" s="21">
        <v>18</v>
      </c>
      <c r="B30" s="102" t="s">
        <v>1</v>
      </c>
      <c r="C30" s="22">
        <v>3</v>
      </c>
      <c r="D30" s="22"/>
      <c r="E30" s="23"/>
      <c r="F30" s="24">
        <f t="shared" si="0"/>
        <v>3</v>
      </c>
      <c r="G30" s="22"/>
      <c r="H30" s="22">
        <v>2</v>
      </c>
      <c r="I30" s="23"/>
      <c r="J30" s="24">
        <f t="shared" si="1"/>
        <v>2</v>
      </c>
      <c r="K30" s="22"/>
      <c r="L30" s="22">
        <v>2</v>
      </c>
      <c r="M30" s="23"/>
      <c r="N30" s="24">
        <f t="shared" si="2"/>
        <v>2</v>
      </c>
      <c r="O30" s="112"/>
      <c r="P30" s="98">
        <v>2</v>
      </c>
      <c r="Q30" s="108"/>
      <c r="R30" s="25"/>
      <c r="S30" s="24">
        <f t="shared" si="3"/>
        <v>2</v>
      </c>
      <c r="T30" s="26" t="str">
        <f t="shared" si="4"/>
        <v>+</v>
      </c>
    </row>
    <row r="31" spans="1:20" ht="18.75" customHeight="1" x14ac:dyDescent="0.2">
      <c r="A31" s="21">
        <v>19</v>
      </c>
      <c r="B31" s="102" t="s">
        <v>1</v>
      </c>
      <c r="C31" s="22">
        <v>3</v>
      </c>
      <c r="D31" s="22"/>
      <c r="E31" s="23"/>
      <c r="F31" s="24">
        <f t="shared" si="0"/>
        <v>3</v>
      </c>
      <c r="G31" s="22"/>
      <c r="H31" s="22">
        <v>2</v>
      </c>
      <c r="I31" s="23"/>
      <c r="J31" s="24">
        <f t="shared" si="1"/>
        <v>2</v>
      </c>
      <c r="K31" s="22"/>
      <c r="L31" s="22">
        <v>2</v>
      </c>
      <c r="M31" s="23"/>
      <c r="N31" s="24">
        <f t="shared" si="2"/>
        <v>2</v>
      </c>
      <c r="O31" s="112"/>
      <c r="P31" s="98">
        <v>2</v>
      </c>
      <c r="Q31" s="108"/>
      <c r="R31" s="25"/>
      <c r="S31" s="24">
        <f t="shared" si="3"/>
        <v>2</v>
      </c>
      <c r="T31" s="26" t="str">
        <f t="shared" si="4"/>
        <v>+</v>
      </c>
    </row>
    <row r="32" spans="1:20" ht="18.75" customHeight="1" x14ac:dyDescent="0.2">
      <c r="A32" s="21">
        <v>20</v>
      </c>
      <c r="B32" s="102" t="s">
        <v>1</v>
      </c>
      <c r="C32" s="22">
        <v>3</v>
      </c>
      <c r="D32" s="22"/>
      <c r="E32" s="23"/>
      <c r="F32" s="24">
        <f t="shared" si="0"/>
        <v>3</v>
      </c>
      <c r="G32" s="22"/>
      <c r="H32" s="22">
        <v>2</v>
      </c>
      <c r="I32" s="23"/>
      <c r="J32" s="24">
        <f t="shared" si="1"/>
        <v>2</v>
      </c>
      <c r="K32" s="22"/>
      <c r="L32" s="22">
        <v>2</v>
      </c>
      <c r="M32" s="23"/>
      <c r="N32" s="24">
        <f t="shared" si="2"/>
        <v>2</v>
      </c>
      <c r="O32" s="112"/>
      <c r="P32" s="98">
        <v>2</v>
      </c>
      <c r="Q32" s="108"/>
      <c r="R32" s="25"/>
      <c r="S32" s="24">
        <f t="shared" si="3"/>
        <v>2</v>
      </c>
      <c r="T32" s="26" t="str">
        <f t="shared" si="4"/>
        <v>+</v>
      </c>
    </row>
    <row r="33" spans="1:20" ht="18.75" customHeight="1" x14ac:dyDescent="0.2">
      <c r="A33" s="21">
        <v>21</v>
      </c>
      <c r="B33" s="102" t="s">
        <v>1</v>
      </c>
      <c r="C33" s="22">
        <v>3</v>
      </c>
      <c r="D33" s="22"/>
      <c r="E33" s="23"/>
      <c r="F33" s="24">
        <f>AVERAGE(C33:E33)</f>
        <v>3</v>
      </c>
      <c r="G33" s="22">
        <v>3</v>
      </c>
      <c r="H33" s="22"/>
      <c r="I33" s="23"/>
      <c r="J33" s="24">
        <f>AVERAGE(G33:I33)</f>
        <v>3</v>
      </c>
      <c r="K33" s="22">
        <v>3</v>
      </c>
      <c r="L33" s="22"/>
      <c r="M33" s="23"/>
      <c r="N33" s="24">
        <f>AVERAGE(K33:M33)</f>
        <v>3</v>
      </c>
      <c r="O33" s="112"/>
      <c r="P33" s="98">
        <v>2</v>
      </c>
      <c r="Q33" s="108"/>
      <c r="R33" s="25"/>
      <c r="S33" s="24">
        <f t="shared" si="3"/>
        <v>2</v>
      </c>
      <c r="T33" s="26" t="str">
        <f t="shared" si="4"/>
        <v>+</v>
      </c>
    </row>
    <row r="34" spans="1:20" ht="18.75" customHeight="1" x14ac:dyDescent="0.2">
      <c r="A34" s="21">
        <v>22</v>
      </c>
      <c r="B34" s="102" t="s">
        <v>1</v>
      </c>
      <c r="C34" s="22">
        <v>3</v>
      </c>
      <c r="D34" s="22"/>
      <c r="E34" s="23"/>
      <c r="F34" s="24">
        <f t="shared" si="0"/>
        <v>3</v>
      </c>
      <c r="G34" s="22">
        <v>3</v>
      </c>
      <c r="H34" s="22"/>
      <c r="I34" s="23"/>
      <c r="J34" s="24">
        <f t="shared" si="1"/>
        <v>3</v>
      </c>
      <c r="K34" s="22">
        <v>3</v>
      </c>
      <c r="L34" s="22"/>
      <c r="M34" s="23"/>
      <c r="N34" s="24">
        <f t="shared" si="2"/>
        <v>3</v>
      </c>
      <c r="O34" s="112"/>
      <c r="P34" s="98">
        <v>2</v>
      </c>
      <c r="Q34" s="108"/>
      <c r="R34" s="25"/>
      <c r="S34" s="24">
        <f t="shared" si="3"/>
        <v>2</v>
      </c>
      <c r="T34" s="26" t="str">
        <f t="shared" si="4"/>
        <v>+</v>
      </c>
    </row>
    <row r="35" spans="1:20" ht="18.75" customHeight="1" x14ac:dyDescent="0.2">
      <c r="A35" s="21">
        <v>23</v>
      </c>
      <c r="B35" s="102" t="s">
        <v>1</v>
      </c>
      <c r="C35" s="22">
        <v>3</v>
      </c>
      <c r="D35" s="22"/>
      <c r="E35" s="23"/>
      <c r="F35" s="24">
        <f t="shared" si="0"/>
        <v>3</v>
      </c>
      <c r="G35" s="22">
        <v>3</v>
      </c>
      <c r="H35" s="22"/>
      <c r="I35" s="23"/>
      <c r="J35" s="24">
        <f t="shared" si="1"/>
        <v>3</v>
      </c>
      <c r="K35" s="22">
        <v>3</v>
      </c>
      <c r="L35" s="22"/>
      <c r="M35" s="23"/>
      <c r="N35" s="24">
        <f t="shared" si="2"/>
        <v>3</v>
      </c>
      <c r="O35" s="112"/>
      <c r="P35" s="98">
        <v>2</v>
      </c>
      <c r="Q35" s="108"/>
      <c r="R35" s="25"/>
      <c r="S35" s="24">
        <f t="shared" si="3"/>
        <v>2</v>
      </c>
      <c r="T35" s="26" t="str">
        <f t="shared" si="4"/>
        <v>+</v>
      </c>
    </row>
    <row r="36" spans="1:20" ht="18.75" customHeight="1" x14ac:dyDescent="0.2">
      <c r="A36" s="21">
        <v>24</v>
      </c>
      <c r="B36" s="102" t="s">
        <v>1</v>
      </c>
      <c r="C36" s="22">
        <v>3</v>
      </c>
      <c r="D36" s="22"/>
      <c r="E36" s="23"/>
      <c r="F36" s="24">
        <f t="shared" si="0"/>
        <v>3</v>
      </c>
      <c r="G36" s="22">
        <v>3</v>
      </c>
      <c r="H36" s="22"/>
      <c r="I36" s="23"/>
      <c r="J36" s="24">
        <f t="shared" si="1"/>
        <v>3</v>
      </c>
      <c r="K36" s="22">
        <v>3</v>
      </c>
      <c r="L36" s="22"/>
      <c r="M36" s="23"/>
      <c r="N36" s="24">
        <f t="shared" si="2"/>
        <v>3</v>
      </c>
      <c r="O36" s="112"/>
      <c r="P36" s="98">
        <v>2</v>
      </c>
      <c r="Q36" s="108"/>
      <c r="R36" s="25"/>
      <c r="S36" s="24">
        <f t="shared" si="3"/>
        <v>2</v>
      </c>
      <c r="T36" s="26" t="str">
        <f t="shared" si="4"/>
        <v>+</v>
      </c>
    </row>
    <row r="37" spans="1:20" ht="18.75" customHeight="1" x14ac:dyDescent="0.2">
      <c r="A37" s="21">
        <v>25</v>
      </c>
      <c r="B37" s="102" t="s">
        <v>1</v>
      </c>
      <c r="C37" s="22">
        <v>3</v>
      </c>
      <c r="D37" s="22"/>
      <c r="E37" s="23"/>
      <c r="F37" s="24">
        <f t="shared" si="0"/>
        <v>3</v>
      </c>
      <c r="G37" s="22">
        <v>3</v>
      </c>
      <c r="H37" s="22"/>
      <c r="I37" s="23"/>
      <c r="J37" s="24">
        <f t="shared" si="1"/>
        <v>3</v>
      </c>
      <c r="K37" s="22">
        <v>3</v>
      </c>
      <c r="L37" s="22"/>
      <c r="M37" s="23"/>
      <c r="N37" s="24">
        <f t="shared" si="2"/>
        <v>3</v>
      </c>
      <c r="O37" s="112"/>
      <c r="P37" s="98">
        <v>2</v>
      </c>
      <c r="Q37" s="108"/>
      <c r="R37" s="25"/>
      <c r="S37" s="24">
        <f t="shared" si="3"/>
        <v>2</v>
      </c>
      <c r="T37" s="26" t="str">
        <f t="shared" si="4"/>
        <v>+</v>
      </c>
    </row>
    <row r="38" spans="1:20" ht="18.75" customHeight="1" x14ac:dyDescent="0.2">
      <c r="A38" s="21">
        <v>26</v>
      </c>
      <c r="B38" s="102" t="s">
        <v>1</v>
      </c>
      <c r="C38" s="22">
        <v>3</v>
      </c>
      <c r="D38" s="22"/>
      <c r="E38" s="23"/>
      <c r="F38" s="24">
        <f t="shared" si="0"/>
        <v>3</v>
      </c>
      <c r="G38" s="22">
        <v>3</v>
      </c>
      <c r="H38" s="22"/>
      <c r="I38" s="23"/>
      <c r="J38" s="24">
        <f t="shared" si="1"/>
        <v>3</v>
      </c>
      <c r="K38" s="22">
        <v>3</v>
      </c>
      <c r="L38" s="22"/>
      <c r="M38" s="23"/>
      <c r="N38" s="24">
        <f t="shared" si="2"/>
        <v>3</v>
      </c>
      <c r="O38" s="112"/>
      <c r="P38" s="98">
        <v>2</v>
      </c>
      <c r="Q38" s="108"/>
      <c r="R38" s="25"/>
      <c r="S38" s="24">
        <f t="shared" si="3"/>
        <v>2</v>
      </c>
      <c r="T38" s="26" t="str">
        <f t="shared" si="4"/>
        <v>+</v>
      </c>
    </row>
    <row r="39" spans="1:20" ht="18.75" customHeight="1" x14ac:dyDescent="0.2">
      <c r="A39" s="21">
        <v>27</v>
      </c>
      <c r="B39" s="102"/>
      <c r="C39" s="22"/>
      <c r="D39" s="22"/>
      <c r="E39" s="23">
        <v>0</v>
      </c>
      <c r="F39" s="24">
        <f t="shared" si="0"/>
        <v>0</v>
      </c>
      <c r="G39" s="22"/>
      <c r="H39" s="22"/>
      <c r="I39" s="23">
        <v>0</v>
      </c>
      <c r="J39" s="24">
        <f t="shared" si="1"/>
        <v>0</v>
      </c>
      <c r="K39" s="22"/>
      <c r="L39" s="22"/>
      <c r="M39" s="23">
        <v>0</v>
      </c>
      <c r="N39" s="24">
        <f t="shared" si="2"/>
        <v>0</v>
      </c>
      <c r="O39" s="112"/>
      <c r="P39" s="104"/>
      <c r="Q39" s="108">
        <v>0</v>
      </c>
      <c r="R39" s="25"/>
      <c r="S39" s="24">
        <f t="shared" si="3"/>
        <v>0</v>
      </c>
      <c r="T39" s="26" t="str">
        <f t="shared" si="4"/>
        <v>-</v>
      </c>
    </row>
    <row r="40" spans="1:20" ht="18.75" customHeight="1" x14ac:dyDescent="0.2">
      <c r="A40" s="21">
        <v>28</v>
      </c>
      <c r="B40" s="27"/>
      <c r="C40" s="22"/>
      <c r="D40" s="22"/>
      <c r="E40" s="23">
        <v>0</v>
      </c>
      <c r="F40" s="24">
        <f t="shared" si="0"/>
        <v>0</v>
      </c>
      <c r="G40" s="22"/>
      <c r="H40" s="22"/>
      <c r="I40" s="23">
        <v>0</v>
      </c>
      <c r="J40" s="24">
        <f t="shared" si="1"/>
        <v>0</v>
      </c>
      <c r="K40" s="22"/>
      <c r="L40" s="22"/>
      <c r="M40" s="23">
        <v>0</v>
      </c>
      <c r="N40" s="24">
        <f t="shared" si="2"/>
        <v>0</v>
      </c>
      <c r="O40" s="112"/>
      <c r="P40" s="104"/>
      <c r="Q40" s="108">
        <v>0</v>
      </c>
      <c r="R40" s="25"/>
      <c r="S40" s="24">
        <f t="shared" si="3"/>
        <v>0</v>
      </c>
      <c r="T40" s="26" t="str">
        <f t="shared" si="4"/>
        <v>-</v>
      </c>
    </row>
    <row r="41" spans="1:20" ht="18.75" customHeight="1" thickBot="1" x14ac:dyDescent="0.25">
      <c r="A41" s="21">
        <v>29</v>
      </c>
      <c r="B41" s="29"/>
      <c r="C41" s="22"/>
      <c r="D41" s="22"/>
      <c r="E41" s="23">
        <v>0</v>
      </c>
      <c r="F41" s="24">
        <f t="shared" si="0"/>
        <v>0</v>
      </c>
      <c r="G41" s="22"/>
      <c r="H41" s="22"/>
      <c r="I41" s="23">
        <v>0</v>
      </c>
      <c r="J41" s="24">
        <f t="shared" si="1"/>
        <v>0</v>
      </c>
      <c r="K41" s="22"/>
      <c r="L41" s="22"/>
      <c r="M41" s="23">
        <v>0</v>
      </c>
      <c r="N41" s="24">
        <f t="shared" si="2"/>
        <v>0</v>
      </c>
      <c r="O41" s="113"/>
      <c r="P41" s="114"/>
      <c r="Q41" s="108">
        <v>0</v>
      </c>
      <c r="R41" s="25"/>
      <c r="S41" s="24">
        <f t="shared" si="3"/>
        <v>0</v>
      </c>
      <c r="T41" s="26" t="str">
        <f t="shared" si="4"/>
        <v>-</v>
      </c>
    </row>
    <row r="42" spans="1:20" ht="18.75" customHeight="1" x14ac:dyDescent="0.2">
      <c r="A42" s="217" t="s">
        <v>23</v>
      </c>
      <c r="B42" s="218"/>
      <c r="C42" s="9">
        <f>COUNTIF(C13:C41,3)/T42</f>
        <v>1</v>
      </c>
      <c r="D42" s="9">
        <f>COUNTIF(D13:D41,2)/T42</f>
        <v>0</v>
      </c>
      <c r="E42" s="13">
        <f>COUNTIF(E13:E41,1)/T42</f>
        <v>0</v>
      </c>
      <c r="F42" s="219">
        <f>SUMIF(F13:F41,"&gt;0")/T42</f>
        <v>3</v>
      </c>
      <c r="G42" s="9">
        <f>COUNTIF(G13:G41,3)/T42</f>
        <v>0.42307692307692307</v>
      </c>
      <c r="H42" s="9">
        <f>COUNTIF(H13:H41,2)/T42</f>
        <v>0.57692307692307687</v>
      </c>
      <c r="I42" s="13">
        <f>COUNTIF(I13:I41,1)/T42</f>
        <v>0</v>
      </c>
      <c r="J42" s="219">
        <f>SUMIF(J13:J41,"&gt;0")/T42</f>
        <v>2.4230769230769229</v>
      </c>
      <c r="K42" s="9">
        <f>COUNTIF(K13:K41,3)/T42</f>
        <v>0.73076923076923073</v>
      </c>
      <c r="L42" s="9">
        <f>COUNTIF(L13:L41,2)/T42</f>
        <v>0.26923076923076922</v>
      </c>
      <c r="M42" s="13">
        <f>COUNTIF(M13:M41,1)/T42</f>
        <v>0</v>
      </c>
      <c r="N42" s="219">
        <f>SUMIF(N13:N41,"&gt;0")/T42</f>
        <v>2.7307692307692308</v>
      </c>
      <c r="O42" s="9">
        <f>COUNTIF(O13:O41,3)/T42</f>
        <v>0.26923076923076922</v>
      </c>
      <c r="P42" s="9">
        <f>COUNTIF(P13:P41,2)/T42</f>
        <v>0.73076923076923073</v>
      </c>
      <c r="Q42" s="9">
        <f>COUNTIF(Q13:Q41,1)/T42</f>
        <v>0</v>
      </c>
      <c r="R42" s="9">
        <f>COUNTIF(R13:R41,3)/T42</f>
        <v>0</v>
      </c>
      <c r="S42" s="250">
        <f>SUMIF(S13:S41,"&gt;0")/T42</f>
        <v>2.2692307692307692</v>
      </c>
      <c r="T42" s="221">
        <f>COUNTIF(T13:T41,"+")</f>
        <v>26</v>
      </c>
    </row>
    <row r="43" spans="1:20" ht="18.75" customHeight="1" thickBot="1" x14ac:dyDescent="0.25">
      <c r="A43" s="227" t="s">
        <v>22</v>
      </c>
      <c r="B43" s="228"/>
      <c r="C43" s="15">
        <f>COUNTIF(C13:C41,"3")</f>
        <v>26</v>
      </c>
      <c r="D43" s="15">
        <f>COUNTIF(D13:D41,"2")</f>
        <v>0</v>
      </c>
      <c r="E43" s="16">
        <f>COUNTIF(E13:E41,"1")</f>
        <v>0</v>
      </c>
      <c r="F43" s="220"/>
      <c r="G43" s="15">
        <f>COUNTIF(G13:G41,"3")</f>
        <v>11</v>
      </c>
      <c r="H43" s="15">
        <f>COUNTIF(H13:H41,"2")</f>
        <v>15</v>
      </c>
      <c r="I43" s="16">
        <f>COUNTIF(I13:I41,"1")</f>
        <v>0</v>
      </c>
      <c r="J43" s="220"/>
      <c r="K43" s="15">
        <f>COUNTIF(K13:K41,"3")</f>
        <v>19</v>
      </c>
      <c r="L43" s="15">
        <f>COUNTIF(L13:L41,"2")</f>
        <v>7</v>
      </c>
      <c r="M43" s="16">
        <f>COUNTIF(M13:M41,"1")</f>
        <v>0</v>
      </c>
      <c r="N43" s="220"/>
      <c r="O43" s="15">
        <f>COUNTIF(O13:O41,"3")</f>
        <v>7</v>
      </c>
      <c r="P43" s="15">
        <f>COUNTIF(P13:P41,"2")</f>
        <v>19</v>
      </c>
      <c r="Q43" s="15">
        <f>COUNTIF(Q13:Q41,"1")</f>
        <v>0</v>
      </c>
      <c r="R43" s="15">
        <f>COUNTIF(R13:R41,"3")</f>
        <v>0</v>
      </c>
      <c r="S43" s="251"/>
      <c r="T43" s="222"/>
    </row>
    <row r="44" spans="1:20" ht="18.75" customHeight="1" x14ac:dyDescent="0.2">
      <c r="A44" s="19"/>
      <c r="B44" s="19"/>
      <c r="C44" s="20"/>
      <c r="D44" s="20"/>
      <c r="E44" s="20"/>
      <c r="F44" s="12"/>
      <c r="G44" s="20"/>
      <c r="H44" s="20"/>
      <c r="I44" s="20"/>
      <c r="J44" s="12"/>
      <c r="K44" s="20"/>
      <c r="L44" s="20"/>
      <c r="M44" s="20"/>
      <c r="N44" s="12"/>
      <c r="O44" s="20"/>
      <c r="P44" s="20"/>
      <c r="Q44"/>
      <c r="R44"/>
      <c r="S44"/>
    </row>
    <row r="45" spans="1:20" ht="18.75" customHeight="1" x14ac:dyDescent="0.2">
      <c r="A45" s="19"/>
      <c r="B45" s="19"/>
      <c r="C45" s="20"/>
      <c r="D45" s="20"/>
      <c r="E45" s="20"/>
      <c r="F45" s="12"/>
      <c r="G45" s="20"/>
      <c r="H45" s="20"/>
      <c r="I45" s="20"/>
      <c r="J45" s="12"/>
      <c r="K45" s="20"/>
      <c r="L45" s="20"/>
      <c r="M45" s="20"/>
      <c r="N45" s="12"/>
      <c r="O45" s="20"/>
      <c r="P45" s="20"/>
      <c r="Q45"/>
      <c r="R45"/>
      <c r="S45"/>
    </row>
    <row r="46" spans="1:20" ht="18.75" customHeight="1" x14ac:dyDescent="0.2">
      <c r="A46" s="19"/>
      <c r="B46" s="19"/>
      <c r="C46" s="20"/>
      <c r="D46" s="20"/>
      <c r="E46" s="20"/>
      <c r="F46" s="12"/>
      <c r="G46" s="20"/>
      <c r="H46" s="20"/>
      <c r="I46" s="20"/>
      <c r="J46" s="12"/>
      <c r="K46" s="20"/>
      <c r="L46" s="20"/>
      <c r="M46" s="20"/>
      <c r="N46" s="12"/>
      <c r="O46" s="20"/>
      <c r="P46" s="20"/>
      <c r="Q46"/>
      <c r="R46"/>
      <c r="S46"/>
    </row>
    <row r="47" spans="1:20" ht="18.75" customHeight="1" x14ac:dyDescent="0.3">
      <c r="A47" s="234" t="s">
        <v>26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</row>
    <row r="48" spans="1:20" ht="18.75" customHeight="1" x14ac:dyDescent="0.2">
      <c r="A48" s="235" t="s">
        <v>0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</row>
    <row r="49" spans="1:20" ht="18.75" customHeight="1" x14ac:dyDescent="0.2">
      <c r="A49" s="235" t="s">
        <v>53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</row>
    <row r="50" spans="1:20" ht="18.75" customHeight="1" x14ac:dyDescent="0.3">
      <c r="A50" s="234" t="s">
        <v>49</v>
      </c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</row>
    <row r="51" spans="1:20" ht="18.75" customHeight="1" x14ac:dyDescent="0.2">
      <c r="A51" s="19"/>
      <c r="B51" s="19"/>
      <c r="C51" s="20"/>
      <c r="D51" s="20"/>
      <c r="E51" s="20"/>
      <c r="F51" s="12"/>
      <c r="G51" s="20"/>
      <c r="H51" s="20"/>
      <c r="I51" s="20"/>
      <c r="J51" s="12"/>
      <c r="K51" s="20"/>
      <c r="L51" s="20"/>
      <c r="M51" s="20"/>
      <c r="N51" s="12"/>
      <c r="O51" s="20"/>
      <c r="P51" s="20"/>
      <c r="Q51"/>
      <c r="R51"/>
      <c r="S51"/>
    </row>
    <row r="52" spans="1:20" s="89" customFormat="1" ht="18.75" customHeight="1" thickBot="1" x14ac:dyDescent="0.35">
      <c r="A52" s="236" t="s">
        <v>69</v>
      </c>
      <c r="B52" s="236"/>
      <c r="C52" s="237" t="s">
        <v>94</v>
      </c>
      <c r="D52" s="238"/>
      <c r="E52" s="238"/>
      <c r="F52" s="238"/>
      <c r="G52" s="238"/>
      <c r="H52" s="238"/>
      <c r="I52" s="238"/>
      <c r="J52" s="239"/>
      <c r="K52" s="95"/>
      <c r="L52" s="95"/>
      <c r="M52" s="95"/>
      <c r="N52" s="95"/>
      <c r="O52" s="95"/>
    </row>
    <row r="53" spans="1:20" s="89" customFormat="1" ht="18.75" customHeight="1" thickBot="1" x14ac:dyDescent="0.35">
      <c r="A53" s="236" t="s">
        <v>75</v>
      </c>
      <c r="B53" s="284"/>
      <c r="C53" s="285" t="s">
        <v>90</v>
      </c>
      <c r="D53" s="286"/>
      <c r="E53" s="286"/>
      <c r="F53" s="286"/>
      <c r="G53" s="286"/>
      <c r="H53" s="286"/>
      <c r="I53" s="286"/>
      <c r="J53" s="287"/>
      <c r="K53" s="160"/>
      <c r="L53" s="160"/>
      <c r="M53" s="160"/>
      <c r="N53" s="160"/>
      <c r="O53" s="160"/>
      <c r="P53" s="91"/>
      <c r="Q53" s="92"/>
      <c r="R53" s="93"/>
      <c r="S53" s="93"/>
    </row>
    <row r="54" spans="1:20" s="89" customFormat="1" ht="18.75" customHeight="1" x14ac:dyDescent="0.3">
      <c r="A54" s="90" t="s">
        <v>9</v>
      </c>
      <c r="B54" s="96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2"/>
      <c r="R54" s="93"/>
      <c r="S54" s="93"/>
    </row>
    <row r="55" spans="1:20" ht="18.75" customHeight="1" x14ac:dyDescent="0.2">
      <c r="A55" s="192" t="s">
        <v>50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99"/>
      <c r="Q55" s="2"/>
      <c r="R55" s="2"/>
      <c r="S55" s="2"/>
    </row>
    <row r="56" spans="1:20" ht="18.75" customHeight="1" thickBot="1" x14ac:dyDescent="0.25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/>
      <c r="R56"/>
      <c r="S56"/>
    </row>
    <row r="57" spans="1:20" ht="30" customHeight="1" x14ac:dyDescent="0.2">
      <c r="A57" s="240"/>
      <c r="B57" s="242" t="s">
        <v>1</v>
      </c>
      <c r="C57" s="264" t="s">
        <v>35</v>
      </c>
      <c r="D57" s="255"/>
      <c r="E57" s="256"/>
      <c r="F57" s="247" t="s">
        <v>29</v>
      </c>
      <c r="G57" s="254" t="s">
        <v>36</v>
      </c>
      <c r="H57" s="255"/>
      <c r="I57" s="256"/>
      <c r="J57" s="247" t="s">
        <v>29</v>
      </c>
      <c r="K57" s="254" t="s">
        <v>37</v>
      </c>
      <c r="L57" s="255"/>
      <c r="M57" s="256"/>
      <c r="N57" s="257" t="s">
        <v>29</v>
      </c>
      <c r="O57" s="259" t="s">
        <v>38</v>
      </c>
      <c r="P57" s="260"/>
      <c r="Q57" s="260"/>
      <c r="R57" s="261"/>
      <c r="S57" s="262" t="s">
        <v>29</v>
      </c>
      <c r="T57" s="247" t="s">
        <v>10</v>
      </c>
    </row>
    <row r="58" spans="1:20" ht="18.75" customHeight="1" thickBot="1" x14ac:dyDescent="0.25">
      <c r="A58" s="241"/>
      <c r="B58" s="243"/>
      <c r="C58" s="34" t="s">
        <v>2</v>
      </c>
      <c r="D58" s="34" t="s">
        <v>3</v>
      </c>
      <c r="E58" s="35" t="s">
        <v>4</v>
      </c>
      <c r="F58" s="248"/>
      <c r="G58" s="34" t="s">
        <v>2</v>
      </c>
      <c r="H58" s="34" t="s">
        <v>3</v>
      </c>
      <c r="I58" s="35" t="s">
        <v>4</v>
      </c>
      <c r="J58" s="248"/>
      <c r="K58" s="34" t="s">
        <v>2</v>
      </c>
      <c r="L58" s="34" t="s">
        <v>3</v>
      </c>
      <c r="M58" s="35" t="s">
        <v>4</v>
      </c>
      <c r="N58" s="258"/>
      <c r="O58" s="129" t="s">
        <v>2</v>
      </c>
      <c r="P58" s="130" t="s">
        <v>3</v>
      </c>
      <c r="Q58" s="131" t="s">
        <v>4</v>
      </c>
      <c r="R58" s="132" t="s">
        <v>4</v>
      </c>
      <c r="S58" s="263"/>
      <c r="T58" s="248"/>
    </row>
    <row r="59" spans="1:20" ht="18.75" customHeight="1" x14ac:dyDescent="0.2">
      <c r="A59" s="21">
        <v>1</v>
      </c>
      <c r="B59" s="102" t="s">
        <v>1</v>
      </c>
      <c r="C59" s="22">
        <v>3</v>
      </c>
      <c r="D59" s="22"/>
      <c r="E59" s="23"/>
      <c r="F59" s="24">
        <f>AVERAGE(C59:E59)</f>
        <v>3</v>
      </c>
      <c r="G59" s="22"/>
      <c r="H59" s="22">
        <v>2</v>
      </c>
      <c r="I59" s="23"/>
      <c r="J59" s="24">
        <f>AVERAGE(G59:I59)</f>
        <v>2</v>
      </c>
      <c r="K59" s="22">
        <v>3</v>
      </c>
      <c r="L59" s="22"/>
      <c r="M59" s="23"/>
      <c r="N59" s="24">
        <f>AVERAGE(K59:M59)</f>
        <v>3</v>
      </c>
      <c r="O59" s="126">
        <v>3</v>
      </c>
      <c r="P59" s="127"/>
      <c r="Q59" s="128"/>
      <c r="R59" s="103"/>
      <c r="S59" s="24">
        <f>AVERAGE(O59:Q59)</f>
        <v>3</v>
      </c>
      <c r="T59" s="26" t="str">
        <f>IF(SUM(C59:E59,G59:I59,K59:M59,O59:Q59)&gt;0,"+","-")</f>
        <v>+</v>
      </c>
    </row>
    <row r="60" spans="1:20" ht="18.75" customHeight="1" x14ac:dyDescent="0.2">
      <c r="A60" s="21">
        <v>2</v>
      </c>
      <c r="B60" s="102" t="s">
        <v>1</v>
      </c>
      <c r="C60" s="22">
        <v>3</v>
      </c>
      <c r="D60" s="22"/>
      <c r="E60" s="23"/>
      <c r="F60" s="24">
        <f t="shared" ref="F60:F87" si="5">AVERAGE(C60:E60)</f>
        <v>3</v>
      </c>
      <c r="G60" s="22"/>
      <c r="H60" s="22">
        <v>2</v>
      </c>
      <c r="I60" s="23"/>
      <c r="J60" s="24">
        <f t="shared" ref="J60:J87" si="6">AVERAGE(G60:I60)</f>
        <v>2</v>
      </c>
      <c r="K60" s="22">
        <v>3</v>
      </c>
      <c r="L60" s="22"/>
      <c r="M60" s="23"/>
      <c r="N60" s="24">
        <f t="shared" ref="N60:N87" si="7">AVERAGE(K60:M60)</f>
        <v>3</v>
      </c>
      <c r="O60" s="112">
        <v>3</v>
      </c>
      <c r="P60" s="98"/>
      <c r="Q60" s="108"/>
      <c r="R60" s="25"/>
      <c r="S60" s="24">
        <f t="shared" ref="S60:S87" si="8">AVERAGE(O60:Q60)</f>
        <v>3</v>
      </c>
      <c r="T60" s="26" t="str">
        <f t="shared" ref="T60:T87" si="9">IF(SUM(C60:E60,G60:I60,K60:M60,O60:Q60)&gt;0,"+","-")</f>
        <v>+</v>
      </c>
    </row>
    <row r="61" spans="1:20" ht="18.75" customHeight="1" x14ac:dyDescent="0.2">
      <c r="A61" s="21">
        <v>3</v>
      </c>
      <c r="B61" s="102" t="s">
        <v>1</v>
      </c>
      <c r="C61" s="22">
        <v>3</v>
      </c>
      <c r="D61" s="22"/>
      <c r="E61" s="23"/>
      <c r="F61" s="24">
        <f t="shared" si="5"/>
        <v>3</v>
      </c>
      <c r="G61" s="22"/>
      <c r="H61" s="22">
        <v>2</v>
      </c>
      <c r="I61" s="23"/>
      <c r="J61" s="24">
        <f t="shared" si="6"/>
        <v>2</v>
      </c>
      <c r="K61" s="22">
        <v>3</v>
      </c>
      <c r="L61" s="22"/>
      <c r="M61" s="23"/>
      <c r="N61" s="24">
        <f t="shared" si="7"/>
        <v>3</v>
      </c>
      <c r="O61" s="112">
        <v>3</v>
      </c>
      <c r="P61" s="98"/>
      <c r="Q61" s="108"/>
      <c r="R61" s="25"/>
      <c r="S61" s="24">
        <f t="shared" si="8"/>
        <v>3</v>
      </c>
      <c r="T61" s="26" t="str">
        <f t="shared" si="9"/>
        <v>+</v>
      </c>
    </row>
    <row r="62" spans="1:20" ht="18.75" customHeight="1" x14ac:dyDescent="0.2">
      <c r="A62" s="21">
        <v>4</v>
      </c>
      <c r="B62" s="102" t="s">
        <v>1</v>
      </c>
      <c r="C62" s="22">
        <v>3</v>
      </c>
      <c r="D62" s="22"/>
      <c r="E62" s="23"/>
      <c r="F62" s="24">
        <f t="shared" si="5"/>
        <v>3</v>
      </c>
      <c r="G62" s="22"/>
      <c r="H62" s="22">
        <v>2</v>
      </c>
      <c r="I62" s="23"/>
      <c r="J62" s="24">
        <f t="shared" si="6"/>
        <v>2</v>
      </c>
      <c r="K62" s="22">
        <v>3</v>
      </c>
      <c r="L62" s="22"/>
      <c r="M62" s="23"/>
      <c r="N62" s="24">
        <f t="shared" si="7"/>
        <v>3</v>
      </c>
      <c r="O62" s="112">
        <v>3</v>
      </c>
      <c r="P62" s="98"/>
      <c r="Q62" s="108"/>
      <c r="R62" s="25"/>
      <c r="S62" s="24">
        <f t="shared" si="8"/>
        <v>3</v>
      </c>
      <c r="T62" s="26" t="str">
        <f t="shared" si="9"/>
        <v>+</v>
      </c>
    </row>
    <row r="63" spans="1:20" ht="18.75" customHeight="1" x14ac:dyDescent="0.2">
      <c r="A63" s="21">
        <v>5</v>
      </c>
      <c r="B63" s="102" t="s">
        <v>1</v>
      </c>
      <c r="C63" s="22">
        <v>3</v>
      </c>
      <c r="D63" s="22"/>
      <c r="E63" s="23"/>
      <c r="F63" s="24">
        <f t="shared" si="5"/>
        <v>3</v>
      </c>
      <c r="G63" s="22"/>
      <c r="H63" s="22">
        <v>2</v>
      </c>
      <c r="I63" s="23"/>
      <c r="J63" s="24">
        <f t="shared" si="6"/>
        <v>2</v>
      </c>
      <c r="K63" s="22">
        <v>3</v>
      </c>
      <c r="L63" s="22"/>
      <c r="M63" s="23"/>
      <c r="N63" s="24">
        <f t="shared" si="7"/>
        <v>3</v>
      </c>
      <c r="O63" s="112">
        <v>3</v>
      </c>
      <c r="P63" s="98"/>
      <c r="Q63" s="108"/>
      <c r="R63" s="25"/>
      <c r="S63" s="24">
        <f t="shared" si="8"/>
        <v>3</v>
      </c>
      <c r="T63" s="26" t="str">
        <f t="shared" si="9"/>
        <v>+</v>
      </c>
    </row>
    <row r="64" spans="1:20" ht="18.75" customHeight="1" x14ac:dyDescent="0.2">
      <c r="A64" s="21">
        <v>6</v>
      </c>
      <c r="B64" s="102" t="s">
        <v>1</v>
      </c>
      <c r="C64" s="22">
        <v>3</v>
      </c>
      <c r="D64" s="22"/>
      <c r="E64" s="23"/>
      <c r="F64" s="24">
        <f t="shared" si="5"/>
        <v>3</v>
      </c>
      <c r="G64" s="22"/>
      <c r="H64" s="22">
        <v>2</v>
      </c>
      <c r="I64" s="23"/>
      <c r="J64" s="24">
        <f t="shared" si="6"/>
        <v>2</v>
      </c>
      <c r="K64" s="22">
        <v>3</v>
      </c>
      <c r="L64" s="22"/>
      <c r="M64" s="23"/>
      <c r="N64" s="24">
        <f t="shared" si="7"/>
        <v>3</v>
      </c>
      <c r="O64" s="112"/>
      <c r="P64" s="98">
        <v>2</v>
      </c>
      <c r="Q64" s="108"/>
      <c r="R64" s="25"/>
      <c r="S64" s="24">
        <f t="shared" si="8"/>
        <v>2</v>
      </c>
      <c r="T64" s="26" t="str">
        <f t="shared" si="9"/>
        <v>+</v>
      </c>
    </row>
    <row r="65" spans="1:20" ht="18.75" customHeight="1" x14ac:dyDescent="0.2">
      <c r="A65" s="21">
        <v>7</v>
      </c>
      <c r="B65" s="102" t="s">
        <v>1</v>
      </c>
      <c r="C65" s="22">
        <v>3</v>
      </c>
      <c r="D65" s="22"/>
      <c r="E65" s="23"/>
      <c r="F65" s="24">
        <f t="shared" si="5"/>
        <v>3</v>
      </c>
      <c r="G65" s="22"/>
      <c r="H65" s="22">
        <v>2</v>
      </c>
      <c r="I65" s="23"/>
      <c r="J65" s="24">
        <f t="shared" si="6"/>
        <v>2</v>
      </c>
      <c r="K65" s="22">
        <v>3</v>
      </c>
      <c r="L65" s="22"/>
      <c r="M65" s="23"/>
      <c r="N65" s="24">
        <f t="shared" si="7"/>
        <v>3</v>
      </c>
      <c r="O65" s="112"/>
      <c r="P65" s="98">
        <v>2</v>
      </c>
      <c r="Q65" s="108"/>
      <c r="R65" s="25"/>
      <c r="S65" s="24">
        <f t="shared" si="8"/>
        <v>2</v>
      </c>
      <c r="T65" s="26" t="str">
        <f t="shared" si="9"/>
        <v>+</v>
      </c>
    </row>
    <row r="66" spans="1:20" ht="18.75" customHeight="1" x14ac:dyDescent="0.2">
      <c r="A66" s="21">
        <v>8</v>
      </c>
      <c r="B66" s="102" t="s">
        <v>1</v>
      </c>
      <c r="C66" s="22">
        <v>3</v>
      </c>
      <c r="D66" s="22"/>
      <c r="E66" s="23"/>
      <c r="F66" s="24">
        <f t="shared" si="5"/>
        <v>3</v>
      </c>
      <c r="G66" s="22"/>
      <c r="H66" s="22">
        <v>2</v>
      </c>
      <c r="I66" s="23"/>
      <c r="J66" s="24">
        <f t="shared" si="6"/>
        <v>2</v>
      </c>
      <c r="K66" s="22">
        <v>3</v>
      </c>
      <c r="L66" s="22"/>
      <c r="M66" s="23"/>
      <c r="N66" s="24">
        <f t="shared" si="7"/>
        <v>3</v>
      </c>
      <c r="O66" s="112"/>
      <c r="P66" s="98">
        <v>2</v>
      </c>
      <c r="Q66" s="108"/>
      <c r="R66" s="25"/>
      <c r="S66" s="24">
        <f t="shared" si="8"/>
        <v>2</v>
      </c>
      <c r="T66" s="26" t="str">
        <f t="shared" si="9"/>
        <v>+</v>
      </c>
    </row>
    <row r="67" spans="1:20" ht="18.75" customHeight="1" x14ac:dyDescent="0.2">
      <c r="A67" s="21">
        <v>9</v>
      </c>
      <c r="B67" s="102" t="s">
        <v>1</v>
      </c>
      <c r="C67" s="22">
        <v>3</v>
      </c>
      <c r="D67" s="22"/>
      <c r="E67" s="23"/>
      <c r="F67" s="24">
        <f t="shared" si="5"/>
        <v>3</v>
      </c>
      <c r="G67" s="22"/>
      <c r="H67" s="22">
        <v>2</v>
      </c>
      <c r="I67" s="23"/>
      <c r="J67" s="24">
        <f t="shared" si="6"/>
        <v>2</v>
      </c>
      <c r="K67" s="22">
        <v>3</v>
      </c>
      <c r="L67" s="22"/>
      <c r="M67" s="23"/>
      <c r="N67" s="24">
        <f t="shared" si="7"/>
        <v>3</v>
      </c>
      <c r="O67" s="112">
        <v>3</v>
      </c>
      <c r="P67" s="98"/>
      <c r="Q67" s="108"/>
      <c r="R67" s="25"/>
      <c r="S67" s="24">
        <f t="shared" si="8"/>
        <v>3</v>
      </c>
      <c r="T67" s="26" t="str">
        <f t="shared" si="9"/>
        <v>+</v>
      </c>
    </row>
    <row r="68" spans="1:20" ht="18.75" customHeight="1" x14ac:dyDescent="0.2">
      <c r="A68" s="21">
        <v>10</v>
      </c>
      <c r="B68" s="102" t="s">
        <v>1</v>
      </c>
      <c r="C68" s="22">
        <v>3</v>
      </c>
      <c r="D68" s="22"/>
      <c r="E68" s="23"/>
      <c r="F68" s="24">
        <f t="shared" si="5"/>
        <v>3</v>
      </c>
      <c r="G68" s="22"/>
      <c r="H68" s="22">
        <v>2</v>
      </c>
      <c r="I68" s="23"/>
      <c r="J68" s="24">
        <f t="shared" si="6"/>
        <v>2</v>
      </c>
      <c r="K68" s="22"/>
      <c r="L68" s="22">
        <v>2</v>
      </c>
      <c r="M68" s="23"/>
      <c r="N68" s="24">
        <f t="shared" si="7"/>
        <v>2</v>
      </c>
      <c r="O68" s="112"/>
      <c r="P68" s="98">
        <v>2</v>
      </c>
      <c r="Q68" s="108"/>
      <c r="R68" s="25"/>
      <c r="S68" s="24">
        <f t="shared" si="8"/>
        <v>2</v>
      </c>
      <c r="T68" s="26" t="str">
        <f t="shared" si="9"/>
        <v>+</v>
      </c>
    </row>
    <row r="69" spans="1:20" ht="18.75" customHeight="1" x14ac:dyDescent="0.2">
      <c r="A69" s="21">
        <v>11</v>
      </c>
      <c r="B69" s="102" t="s">
        <v>1</v>
      </c>
      <c r="C69" s="22">
        <v>3</v>
      </c>
      <c r="D69" s="22"/>
      <c r="E69" s="23"/>
      <c r="F69" s="24">
        <f t="shared" si="5"/>
        <v>3</v>
      </c>
      <c r="G69" s="22"/>
      <c r="H69" s="22">
        <v>2</v>
      </c>
      <c r="I69" s="23"/>
      <c r="J69" s="24">
        <f t="shared" si="6"/>
        <v>2</v>
      </c>
      <c r="K69" s="22"/>
      <c r="L69" s="22">
        <v>2</v>
      </c>
      <c r="M69" s="23"/>
      <c r="N69" s="24">
        <f t="shared" si="7"/>
        <v>2</v>
      </c>
      <c r="O69" s="112"/>
      <c r="P69" s="98">
        <v>2</v>
      </c>
      <c r="Q69" s="108"/>
      <c r="R69" s="25"/>
      <c r="S69" s="24">
        <f t="shared" si="8"/>
        <v>2</v>
      </c>
      <c r="T69" s="26" t="str">
        <f t="shared" si="9"/>
        <v>+</v>
      </c>
    </row>
    <row r="70" spans="1:20" ht="18.75" customHeight="1" x14ac:dyDescent="0.2">
      <c r="A70" s="21">
        <v>12</v>
      </c>
      <c r="B70" s="102" t="s">
        <v>1</v>
      </c>
      <c r="C70" s="22"/>
      <c r="D70" s="22">
        <v>2</v>
      </c>
      <c r="E70" s="23"/>
      <c r="F70" s="24">
        <f t="shared" si="5"/>
        <v>2</v>
      </c>
      <c r="G70" s="22"/>
      <c r="H70" s="22">
        <v>2</v>
      </c>
      <c r="I70" s="23"/>
      <c r="J70" s="24">
        <f t="shared" si="6"/>
        <v>2</v>
      </c>
      <c r="K70" s="22"/>
      <c r="L70" s="22">
        <v>2</v>
      </c>
      <c r="M70" s="23"/>
      <c r="N70" s="24">
        <f t="shared" si="7"/>
        <v>2</v>
      </c>
      <c r="O70" s="112"/>
      <c r="P70" s="98">
        <v>2</v>
      </c>
      <c r="Q70" s="108"/>
      <c r="R70" s="25"/>
      <c r="S70" s="24">
        <f t="shared" si="8"/>
        <v>2</v>
      </c>
      <c r="T70" s="26" t="str">
        <f t="shared" si="9"/>
        <v>+</v>
      </c>
    </row>
    <row r="71" spans="1:20" ht="18.75" customHeight="1" x14ac:dyDescent="0.2">
      <c r="A71" s="21">
        <v>13</v>
      </c>
      <c r="B71" s="102" t="s">
        <v>1</v>
      </c>
      <c r="C71" s="22"/>
      <c r="D71" s="22">
        <v>2</v>
      </c>
      <c r="E71" s="23"/>
      <c r="F71" s="24">
        <f t="shared" si="5"/>
        <v>2</v>
      </c>
      <c r="G71" s="22"/>
      <c r="H71" s="22">
        <v>2</v>
      </c>
      <c r="I71" s="23"/>
      <c r="J71" s="24">
        <f t="shared" si="6"/>
        <v>2</v>
      </c>
      <c r="K71" s="22"/>
      <c r="L71" s="22">
        <v>2</v>
      </c>
      <c r="M71" s="23"/>
      <c r="N71" s="24">
        <f t="shared" si="7"/>
        <v>2</v>
      </c>
      <c r="O71" s="112">
        <v>3</v>
      </c>
      <c r="P71" s="98"/>
      <c r="Q71" s="108"/>
      <c r="R71" s="25"/>
      <c r="S71" s="24">
        <f t="shared" si="8"/>
        <v>3</v>
      </c>
      <c r="T71" s="26" t="str">
        <f t="shared" si="9"/>
        <v>+</v>
      </c>
    </row>
    <row r="72" spans="1:20" ht="18.75" customHeight="1" x14ac:dyDescent="0.2">
      <c r="A72" s="21">
        <v>14</v>
      </c>
      <c r="B72" s="102" t="s">
        <v>1</v>
      </c>
      <c r="C72" s="22"/>
      <c r="D72" s="22">
        <v>2</v>
      </c>
      <c r="E72" s="23"/>
      <c r="F72" s="24">
        <f t="shared" si="5"/>
        <v>2</v>
      </c>
      <c r="G72" s="22"/>
      <c r="H72" s="22">
        <v>2</v>
      </c>
      <c r="I72" s="23"/>
      <c r="J72" s="24">
        <f t="shared" si="6"/>
        <v>2</v>
      </c>
      <c r="K72" s="22"/>
      <c r="L72" s="22">
        <v>2</v>
      </c>
      <c r="M72" s="23"/>
      <c r="N72" s="24">
        <f t="shared" si="7"/>
        <v>2</v>
      </c>
      <c r="O72" s="112">
        <v>3</v>
      </c>
      <c r="P72" s="98"/>
      <c r="Q72" s="108"/>
      <c r="R72" s="25"/>
      <c r="S72" s="24">
        <f t="shared" si="8"/>
        <v>3</v>
      </c>
      <c r="T72" s="26" t="str">
        <f t="shared" si="9"/>
        <v>+</v>
      </c>
    </row>
    <row r="73" spans="1:20" ht="18.75" customHeight="1" x14ac:dyDescent="0.2">
      <c r="A73" s="21">
        <v>15</v>
      </c>
      <c r="B73" s="102" t="s">
        <v>1</v>
      </c>
      <c r="C73" s="22"/>
      <c r="D73" s="22">
        <v>2</v>
      </c>
      <c r="E73" s="23"/>
      <c r="F73" s="24">
        <f t="shared" si="5"/>
        <v>2</v>
      </c>
      <c r="G73" s="22"/>
      <c r="H73" s="22">
        <v>2</v>
      </c>
      <c r="I73" s="23"/>
      <c r="J73" s="24">
        <f t="shared" si="6"/>
        <v>2</v>
      </c>
      <c r="K73" s="22"/>
      <c r="L73" s="22">
        <v>2</v>
      </c>
      <c r="M73" s="23"/>
      <c r="N73" s="24">
        <f t="shared" si="7"/>
        <v>2</v>
      </c>
      <c r="O73" s="112">
        <v>3</v>
      </c>
      <c r="P73" s="98"/>
      <c r="Q73" s="108"/>
      <c r="R73" s="25"/>
      <c r="S73" s="24">
        <f t="shared" si="8"/>
        <v>3</v>
      </c>
      <c r="T73" s="26" t="str">
        <f t="shared" si="9"/>
        <v>+</v>
      </c>
    </row>
    <row r="74" spans="1:20" ht="18.75" customHeight="1" x14ac:dyDescent="0.2">
      <c r="A74" s="21">
        <v>16</v>
      </c>
      <c r="B74" s="102" t="s">
        <v>1</v>
      </c>
      <c r="C74" s="22"/>
      <c r="D74" s="22">
        <v>2</v>
      </c>
      <c r="E74" s="23"/>
      <c r="F74" s="24">
        <f t="shared" si="5"/>
        <v>2</v>
      </c>
      <c r="G74" s="22"/>
      <c r="H74" s="22">
        <v>2</v>
      </c>
      <c r="I74" s="23"/>
      <c r="J74" s="24">
        <f t="shared" si="6"/>
        <v>2</v>
      </c>
      <c r="K74" s="22"/>
      <c r="L74" s="22">
        <v>2</v>
      </c>
      <c r="M74" s="23"/>
      <c r="N74" s="24">
        <f t="shared" si="7"/>
        <v>2</v>
      </c>
      <c r="O74" s="112">
        <v>3</v>
      </c>
      <c r="P74" s="98"/>
      <c r="Q74" s="108"/>
      <c r="R74" s="25"/>
      <c r="S74" s="24">
        <f t="shared" si="8"/>
        <v>3</v>
      </c>
      <c r="T74" s="26" t="str">
        <f t="shared" si="9"/>
        <v>+</v>
      </c>
    </row>
    <row r="75" spans="1:20" ht="18.75" customHeight="1" x14ac:dyDescent="0.2">
      <c r="A75" s="21">
        <v>17</v>
      </c>
      <c r="B75" s="102" t="s">
        <v>1</v>
      </c>
      <c r="C75" s="22"/>
      <c r="D75" s="22">
        <v>2</v>
      </c>
      <c r="E75" s="23"/>
      <c r="F75" s="24">
        <f t="shared" si="5"/>
        <v>2</v>
      </c>
      <c r="G75" s="22"/>
      <c r="H75" s="22">
        <v>2</v>
      </c>
      <c r="I75" s="23"/>
      <c r="J75" s="24">
        <f t="shared" si="6"/>
        <v>2</v>
      </c>
      <c r="K75" s="22"/>
      <c r="L75" s="22">
        <v>2</v>
      </c>
      <c r="M75" s="23"/>
      <c r="N75" s="24">
        <f t="shared" si="7"/>
        <v>2</v>
      </c>
      <c r="O75" s="112">
        <v>3</v>
      </c>
      <c r="P75" s="98"/>
      <c r="Q75" s="108"/>
      <c r="R75" s="25"/>
      <c r="S75" s="24">
        <f t="shared" si="8"/>
        <v>3</v>
      </c>
      <c r="T75" s="26" t="str">
        <f t="shared" si="9"/>
        <v>+</v>
      </c>
    </row>
    <row r="76" spans="1:20" ht="18.75" customHeight="1" x14ac:dyDescent="0.2">
      <c r="A76" s="21">
        <v>18</v>
      </c>
      <c r="B76" s="102" t="s">
        <v>1</v>
      </c>
      <c r="C76" s="22"/>
      <c r="D76" s="22">
        <v>2</v>
      </c>
      <c r="E76" s="23"/>
      <c r="F76" s="24">
        <f t="shared" si="5"/>
        <v>2</v>
      </c>
      <c r="G76" s="22"/>
      <c r="H76" s="22">
        <v>2</v>
      </c>
      <c r="I76" s="23"/>
      <c r="J76" s="24">
        <f t="shared" si="6"/>
        <v>2</v>
      </c>
      <c r="K76" s="22"/>
      <c r="L76" s="22">
        <v>2</v>
      </c>
      <c r="M76" s="23"/>
      <c r="N76" s="24">
        <f t="shared" si="7"/>
        <v>2</v>
      </c>
      <c r="O76" s="112"/>
      <c r="P76" s="98">
        <v>2</v>
      </c>
      <c r="Q76" s="108"/>
      <c r="R76" s="25"/>
      <c r="S76" s="24">
        <f t="shared" si="8"/>
        <v>2</v>
      </c>
      <c r="T76" s="26" t="str">
        <f t="shared" si="9"/>
        <v>+</v>
      </c>
    </row>
    <row r="77" spans="1:20" ht="18.75" customHeight="1" x14ac:dyDescent="0.2">
      <c r="A77" s="21">
        <v>19</v>
      </c>
      <c r="B77" s="102" t="s">
        <v>1</v>
      </c>
      <c r="C77" s="22">
        <v>3</v>
      </c>
      <c r="D77" s="22"/>
      <c r="E77" s="23"/>
      <c r="F77" s="24">
        <f t="shared" si="5"/>
        <v>3</v>
      </c>
      <c r="G77" s="22"/>
      <c r="H77" s="22">
        <v>2</v>
      </c>
      <c r="I77" s="23"/>
      <c r="J77" s="24">
        <f t="shared" si="6"/>
        <v>2</v>
      </c>
      <c r="K77" s="22"/>
      <c r="L77" s="22">
        <v>2</v>
      </c>
      <c r="M77" s="23"/>
      <c r="N77" s="24">
        <f t="shared" si="7"/>
        <v>2</v>
      </c>
      <c r="O77" s="112">
        <v>3</v>
      </c>
      <c r="P77" s="98"/>
      <c r="Q77" s="108"/>
      <c r="R77" s="25"/>
      <c r="S77" s="24">
        <f t="shared" si="8"/>
        <v>3</v>
      </c>
      <c r="T77" s="26" t="str">
        <f t="shared" si="9"/>
        <v>+</v>
      </c>
    </row>
    <row r="78" spans="1:20" ht="18.75" customHeight="1" x14ac:dyDescent="0.2">
      <c r="A78" s="21">
        <v>20</v>
      </c>
      <c r="B78" s="102" t="s">
        <v>1</v>
      </c>
      <c r="C78" s="22">
        <v>3</v>
      </c>
      <c r="D78" s="22"/>
      <c r="E78" s="23"/>
      <c r="F78" s="24">
        <f t="shared" si="5"/>
        <v>3</v>
      </c>
      <c r="G78" s="22"/>
      <c r="H78" s="22">
        <v>2</v>
      </c>
      <c r="I78" s="23"/>
      <c r="J78" s="24">
        <f t="shared" si="6"/>
        <v>2</v>
      </c>
      <c r="K78" s="22"/>
      <c r="L78" s="22">
        <v>2</v>
      </c>
      <c r="M78" s="23"/>
      <c r="N78" s="24">
        <f t="shared" si="7"/>
        <v>2</v>
      </c>
      <c r="O78" s="112">
        <v>3</v>
      </c>
      <c r="P78" s="98"/>
      <c r="Q78" s="108"/>
      <c r="R78" s="25"/>
      <c r="S78" s="24">
        <f t="shared" si="8"/>
        <v>3</v>
      </c>
      <c r="T78" s="26" t="str">
        <f t="shared" si="9"/>
        <v>+</v>
      </c>
    </row>
    <row r="79" spans="1:20" ht="18.75" customHeight="1" x14ac:dyDescent="0.2">
      <c r="A79" s="21">
        <v>21</v>
      </c>
      <c r="B79" s="102" t="s">
        <v>1</v>
      </c>
      <c r="C79" s="22">
        <v>3</v>
      </c>
      <c r="D79" s="22"/>
      <c r="E79" s="23"/>
      <c r="F79" s="24">
        <f t="shared" si="5"/>
        <v>3</v>
      </c>
      <c r="G79" s="22"/>
      <c r="H79" s="22">
        <v>2</v>
      </c>
      <c r="I79" s="23"/>
      <c r="J79" s="24">
        <f t="shared" si="6"/>
        <v>2</v>
      </c>
      <c r="K79" s="22"/>
      <c r="L79" s="22">
        <v>2</v>
      </c>
      <c r="M79" s="23"/>
      <c r="N79" s="24">
        <f t="shared" si="7"/>
        <v>2</v>
      </c>
      <c r="O79" s="112">
        <v>3</v>
      </c>
      <c r="P79" s="98"/>
      <c r="Q79" s="108"/>
      <c r="R79" s="25"/>
      <c r="S79" s="24">
        <f t="shared" si="8"/>
        <v>3</v>
      </c>
      <c r="T79" s="26" t="str">
        <f t="shared" si="9"/>
        <v>+</v>
      </c>
    </row>
    <row r="80" spans="1:20" ht="18.75" customHeight="1" x14ac:dyDescent="0.2">
      <c r="A80" s="21">
        <v>22</v>
      </c>
      <c r="B80" s="102" t="s">
        <v>1</v>
      </c>
      <c r="C80" s="22">
        <v>3</v>
      </c>
      <c r="D80" s="22"/>
      <c r="E80" s="23"/>
      <c r="F80" s="24">
        <f t="shared" si="5"/>
        <v>3</v>
      </c>
      <c r="G80" s="22"/>
      <c r="H80" s="22">
        <v>2</v>
      </c>
      <c r="I80" s="23"/>
      <c r="J80" s="24">
        <f t="shared" si="6"/>
        <v>2</v>
      </c>
      <c r="K80" s="22"/>
      <c r="L80" s="22">
        <v>2</v>
      </c>
      <c r="M80" s="23"/>
      <c r="N80" s="24">
        <f t="shared" si="7"/>
        <v>2</v>
      </c>
      <c r="O80" s="112">
        <v>3</v>
      </c>
      <c r="P80" s="98"/>
      <c r="Q80" s="108"/>
      <c r="R80" s="25"/>
      <c r="S80" s="24">
        <f t="shared" si="8"/>
        <v>3</v>
      </c>
      <c r="T80" s="26" t="str">
        <f t="shared" si="9"/>
        <v>+</v>
      </c>
    </row>
    <row r="81" spans="1:20" ht="18.75" customHeight="1" x14ac:dyDescent="0.2">
      <c r="A81" s="21">
        <v>23</v>
      </c>
      <c r="B81" s="102" t="s">
        <v>1</v>
      </c>
      <c r="C81" s="22"/>
      <c r="D81" s="22">
        <v>2</v>
      </c>
      <c r="E81" s="23"/>
      <c r="F81" s="24">
        <f t="shared" si="5"/>
        <v>2</v>
      </c>
      <c r="G81" s="22"/>
      <c r="H81" s="22">
        <v>2</v>
      </c>
      <c r="I81" s="23"/>
      <c r="J81" s="24">
        <f t="shared" si="6"/>
        <v>2</v>
      </c>
      <c r="K81" s="22"/>
      <c r="L81" s="22">
        <v>2</v>
      </c>
      <c r="M81" s="23"/>
      <c r="N81" s="24">
        <f t="shared" si="7"/>
        <v>2</v>
      </c>
      <c r="O81" s="112"/>
      <c r="P81" s="98">
        <v>2</v>
      </c>
      <c r="Q81" s="108"/>
      <c r="R81" s="25"/>
      <c r="S81" s="24">
        <f t="shared" si="8"/>
        <v>2</v>
      </c>
      <c r="T81" s="26" t="str">
        <f t="shared" si="9"/>
        <v>+</v>
      </c>
    </row>
    <row r="82" spans="1:20" ht="18.75" customHeight="1" x14ac:dyDescent="0.2">
      <c r="A82" s="21">
        <v>24</v>
      </c>
      <c r="B82" s="102" t="s">
        <v>1</v>
      </c>
      <c r="C82" s="22"/>
      <c r="D82" s="22">
        <v>2</v>
      </c>
      <c r="E82" s="23"/>
      <c r="F82" s="24">
        <f t="shared" si="5"/>
        <v>2</v>
      </c>
      <c r="G82" s="22"/>
      <c r="H82" s="22">
        <v>2</v>
      </c>
      <c r="I82" s="23"/>
      <c r="J82" s="24">
        <f t="shared" si="6"/>
        <v>2</v>
      </c>
      <c r="K82" s="22"/>
      <c r="L82" s="22">
        <v>2</v>
      </c>
      <c r="M82" s="23"/>
      <c r="N82" s="24">
        <f t="shared" si="7"/>
        <v>2</v>
      </c>
      <c r="O82" s="112"/>
      <c r="P82" s="98">
        <v>2</v>
      </c>
      <c r="Q82" s="108"/>
      <c r="R82" s="25"/>
      <c r="S82" s="24">
        <f t="shared" si="8"/>
        <v>2</v>
      </c>
      <c r="T82" s="26" t="str">
        <f t="shared" si="9"/>
        <v>+</v>
      </c>
    </row>
    <row r="83" spans="1:20" ht="18.75" customHeight="1" x14ac:dyDescent="0.2">
      <c r="A83" s="28">
        <v>25</v>
      </c>
      <c r="B83" s="102" t="s">
        <v>1</v>
      </c>
      <c r="C83" s="30">
        <v>3</v>
      </c>
      <c r="D83" s="30"/>
      <c r="E83" s="31"/>
      <c r="F83" s="32">
        <f t="shared" si="5"/>
        <v>3</v>
      </c>
      <c r="G83" s="30"/>
      <c r="H83" s="30">
        <v>2</v>
      </c>
      <c r="I83" s="31"/>
      <c r="J83" s="32">
        <f t="shared" si="6"/>
        <v>2</v>
      </c>
      <c r="K83" s="30"/>
      <c r="L83" s="30">
        <v>2</v>
      </c>
      <c r="M83" s="31"/>
      <c r="N83" s="32">
        <f t="shared" si="7"/>
        <v>2</v>
      </c>
      <c r="O83" s="122"/>
      <c r="P83" s="123">
        <v>2</v>
      </c>
      <c r="Q83" s="121"/>
      <c r="R83" s="33"/>
      <c r="S83" s="24">
        <f t="shared" si="8"/>
        <v>2</v>
      </c>
      <c r="T83" s="26" t="str">
        <f t="shared" si="9"/>
        <v>+</v>
      </c>
    </row>
    <row r="84" spans="1:20" ht="18.75" customHeight="1" x14ac:dyDescent="0.2">
      <c r="A84" s="28">
        <v>26</v>
      </c>
      <c r="B84" s="102" t="s">
        <v>1</v>
      </c>
      <c r="C84" s="30"/>
      <c r="D84" s="30">
        <v>2</v>
      </c>
      <c r="E84" s="31"/>
      <c r="F84" s="32">
        <f t="shared" si="5"/>
        <v>2</v>
      </c>
      <c r="G84" s="30"/>
      <c r="H84" s="30">
        <v>2</v>
      </c>
      <c r="I84" s="31"/>
      <c r="J84" s="32">
        <f t="shared" si="6"/>
        <v>2</v>
      </c>
      <c r="K84" s="30"/>
      <c r="L84" s="30">
        <v>2</v>
      </c>
      <c r="M84" s="31"/>
      <c r="N84" s="32">
        <f t="shared" si="7"/>
        <v>2</v>
      </c>
      <c r="O84" s="122"/>
      <c r="P84" s="123">
        <v>2</v>
      </c>
      <c r="Q84" s="121"/>
      <c r="R84" s="33"/>
      <c r="S84" s="24">
        <f t="shared" si="8"/>
        <v>2</v>
      </c>
      <c r="T84" s="26" t="str">
        <f t="shared" si="9"/>
        <v>+</v>
      </c>
    </row>
    <row r="85" spans="1:20" ht="18.75" customHeight="1" x14ac:dyDescent="0.2">
      <c r="A85" s="28">
        <v>27</v>
      </c>
      <c r="B85" s="102"/>
      <c r="C85" s="30"/>
      <c r="D85" s="30"/>
      <c r="E85" s="31">
        <v>0</v>
      </c>
      <c r="F85" s="24">
        <f>AVERAGE(C85:E85)</f>
        <v>0</v>
      </c>
      <c r="G85" s="30"/>
      <c r="H85" s="30"/>
      <c r="I85" s="31">
        <v>0</v>
      </c>
      <c r="J85" s="32">
        <f t="shared" si="6"/>
        <v>0</v>
      </c>
      <c r="K85" s="30"/>
      <c r="L85" s="30"/>
      <c r="M85" s="31">
        <v>0</v>
      </c>
      <c r="N85" s="24">
        <f>AVERAGE(K85:M85)</f>
        <v>0</v>
      </c>
      <c r="O85" s="122"/>
      <c r="P85" s="123">
        <v>2</v>
      </c>
      <c r="Q85" s="121">
        <v>0</v>
      </c>
      <c r="R85" s="33"/>
      <c r="S85" s="24">
        <f t="shared" si="8"/>
        <v>1</v>
      </c>
      <c r="T85" s="26" t="str">
        <f t="shared" si="9"/>
        <v>+</v>
      </c>
    </row>
    <row r="86" spans="1:20" ht="18.75" customHeight="1" x14ac:dyDescent="0.2">
      <c r="A86" s="28">
        <v>28</v>
      </c>
      <c r="B86" s="27"/>
      <c r="C86" s="30"/>
      <c r="D86" s="30"/>
      <c r="E86" s="31">
        <v>0</v>
      </c>
      <c r="F86" s="32">
        <f t="shared" si="5"/>
        <v>0</v>
      </c>
      <c r="G86" s="30"/>
      <c r="H86" s="30"/>
      <c r="I86" s="31">
        <v>0</v>
      </c>
      <c r="J86" s="32">
        <f t="shared" si="6"/>
        <v>0</v>
      </c>
      <c r="K86" s="30"/>
      <c r="L86" s="30"/>
      <c r="M86" s="31">
        <v>0</v>
      </c>
      <c r="N86" s="24">
        <f t="shared" si="7"/>
        <v>0</v>
      </c>
      <c r="O86" s="122"/>
      <c r="P86" s="123"/>
      <c r="Q86" s="121">
        <v>0</v>
      </c>
      <c r="R86" s="33"/>
      <c r="S86" s="24">
        <f t="shared" si="8"/>
        <v>0</v>
      </c>
      <c r="T86" s="26" t="str">
        <f t="shared" si="9"/>
        <v>-</v>
      </c>
    </row>
    <row r="87" spans="1:20" ht="18.75" customHeight="1" thickBot="1" x14ac:dyDescent="0.25">
      <c r="A87" s="28">
        <v>29</v>
      </c>
      <c r="B87" s="29"/>
      <c r="C87" s="30"/>
      <c r="D87" s="30"/>
      <c r="E87" s="31">
        <v>0</v>
      </c>
      <c r="F87" s="32">
        <f t="shared" si="5"/>
        <v>0</v>
      </c>
      <c r="G87" s="30"/>
      <c r="H87" s="30"/>
      <c r="I87" s="31">
        <v>0</v>
      </c>
      <c r="J87" s="32">
        <f t="shared" si="6"/>
        <v>0</v>
      </c>
      <c r="K87" s="30"/>
      <c r="L87" s="30"/>
      <c r="M87" s="31">
        <v>0</v>
      </c>
      <c r="N87" s="24">
        <f t="shared" si="7"/>
        <v>0</v>
      </c>
      <c r="O87" s="113"/>
      <c r="P87" s="124"/>
      <c r="Q87" s="121">
        <v>0</v>
      </c>
      <c r="R87" s="33"/>
      <c r="S87" s="24">
        <f t="shared" si="8"/>
        <v>0</v>
      </c>
      <c r="T87" s="26" t="str">
        <f t="shared" si="9"/>
        <v>-</v>
      </c>
    </row>
    <row r="88" spans="1:20" ht="18.75" customHeight="1" x14ac:dyDescent="0.2">
      <c r="A88" s="217" t="s">
        <v>23</v>
      </c>
      <c r="B88" s="218"/>
      <c r="C88" s="9">
        <f>COUNTIF(C59:C87,3)/T88</f>
        <v>0.59259259259259256</v>
      </c>
      <c r="D88" s="9">
        <f>COUNTIF(D59:D87,2)/T88</f>
        <v>0.37037037037037035</v>
      </c>
      <c r="E88" s="13">
        <f>COUNTIF(E59:E87,1)/T88</f>
        <v>0</v>
      </c>
      <c r="F88" s="219">
        <f>SUMIF(F59:F87,"&gt;0")/T88</f>
        <v>2.5185185185185186</v>
      </c>
      <c r="G88" s="9">
        <f>COUNTIF(G59:G87,3)/T88</f>
        <v>0</v>
      </c>
      <c r="H88" s="9">
        <f>COUNTIF(H59:H87,2)/T88</f>
        <v>0.96296296296296291</v>
      </c>
      <c r="I88" s="13">
        <f>COUNTIF(I59:I87,1)/T88</f>
        <v>0</v>
      </c>
      <c r="J88" s="219">
        <f>SUMIF(J59:J87,"&gt;0")/T88</f>
        <v>1.9259259259259258</v>
      </c>
      <c r="K88" s="9">
        <f>COUNTIF(K59:K87,3)/T88</f>
        <v>0.33333333333333331</v>
      </c>
      <c r="L88" s="9">
        <f>COUNTIF(L59:L87,2)/T88</f>
        <v>0.62962962962962965</v>
      </c>
      <c r="M88" s="13">
        <f>COUNTIF(M59:M87,1)/T88</f>
        <v>0</v>
      </c>
      <c r="N88" s="219">
        <f>SUMIF(N59:N87,"&gt;0")/T88</f>
        <v>2.2592592592592591</v>
      </c>
      <c r="O88" s="9">
        <f>COUNTIF(O59:O87,3)/T88</f>
        <v>0.55555555555555558</v>
      </c>
      <c r="P88" s="9">
        <f>COUNTIF(P59:P87,2)/T88</f>
        <v>0.44444444444444442</v>
      </c>
      <c r="Q88" s="9">
        <f>COUNTIF(Q59:Q87,1)/T88</f>
        <v>0</v>
      </c>
      <c r="R88" s="9">
        <f>COUNTIF(R59:R87,1)/T88</f>
        <v>0</v>
      </c>
      <c r="S88" s="250">
        <f>SUMIF(S59:S87,"&gt;0")/T88</f>
        <v>2.5185185185185186</v>
      </c>
      <c r="T88" s="221">
        <f>COUNTIF(T59:T87,"+")</f>
        <v>27</v>
      </c>
    </row>
    <row r="89" spans="1:20" ht="18.75" customHeight="1" thickBot="1" x14ac:dyDescent="0.25">
      <c r="A89" s="227" t="s">
        <v>22</v>
      </c>
      <c r="B89" s="228"/>
      <c r="C89" s="15">
        <f>COUNTIF(C59:C87,"3")</f>
        <v>16</v>
      </c>
      <c r="D89" s="15">
        <f>COUNTIF(D59:D87,"2")</f>
        <v>10</v>
      </c>
      <c r="E89" s="16">
        <f>COUNTIF(E59:E87,"1")</f>
        <v>0</v>
      </c>
      <c r="F89" s="220"/>
      <c r="G89" s="15">
        <f>COUNTIF(G59:G87,"3")</f>
        <v>0</v>
      </c>
      <c r="H89" s="15">
        <f>COUNTIF(H59:H87,"2")</f>
        <v>26</v>
      </c>
      <c r="I89" s="16">
        <f>COUNTIF(I59:I87,"1")</f>
        <v>0</v>
      </c>
      <c r="J89" s="220"/>
      <c r="K89" s="15">
        <f>COUNTIF(K59:K87,"3")</f>
        <v>9</v>
      </c>
      <c r="L89" s="15">
        <f>COUNTIF(L59:L87,"2")</f>
        <v>17</v>
      </c>
      <c r="M89" s="16">
        <f>COUNTIF(M59:M87,"1")</f>
        <v>0</v>
      </c>
      <c r="N89" s="220"/>
      <c r="O89" s="15">
        <f>COUNTIF(O59:O87,"3")</f>
        <v>15</v>
      </c>
      <c r="P89" s="15">
        <f>COUNTIF(P59:P87,"2")</f>
        <v>12</v>
      </c>
      <c r="Q89" s="15">
        <f>COUNTIF(Q59:Q87,"1")</f>
        <v>0</v>
      </c>
      <c r="R89" s="15">
        <f>COUNTIF(R59:R87,"3")</f>
        <v>0</v>
      </c>
      <c r="S89" s="251"/>
      <c r="T89" s="222"/>
    </row>
    <row r="90" spans="1:20" ht="18.75" customHeight="1" x14ac:dyDescent="0.2">
      <c r="A90" s="19"/>
      <c r="B90" s="19"/>
      <c r="C90" s="20"/>
      <c r="D90" s="20"/>
      <c r="E90" s="20"/>
      <c r="F90" s="12"/>
      <c r="G90" s="20"/>
      <c r="H90" s="20"/>
      <c r="I90" s="20"/>
      <c r="J90" s="12"/>
      <c r="K90" s="20"/>
      <c r="L90" s="20"/>
      <c r="M90" s="20"/>
      <c r="N90" s="12"/>
      <c r="O90" s="20"/>
      <c r="P90" s="20"/>
      <c r="Q90"/>
      <c r="R90"/>
      <c r="S90"/>
    </row>
    <row r="91" spans="1:20" ht="18.75" customHeight="1" x14ac:dyDescent="0.2">
      <c r="A91" s="19"/>
      <c r="B91" s="19"/>
      <c r="C91" s="20"/>
      <c r="D91" s="20"/>
      <c r="E91" s="20"/>
      <c r="F91" s="12"/>
      <c r="G91" s="20"/>
      <c r="H91" s="20"/>
      <c r="I91" s="20"/>
      <c r="J91" s="12"/>
      <c r="K91" s="20"/>
      <c r="L91" s="20"/>
      <c r="M91" s="20"/>
      <c r="N91" s="12"/>
      <c r="O91" s="20"/>
      <c r="P91" s="20"/>
      <c r="Q91"/>
      <c r="R91"/>
      <c r="S91"/>
    </row>
    <row r="92" spans="1:20" ht="18.75" customHeight="1" x14ac:dyDescent="0.2">
      <c r="A92" s="19"/>
      <c r="B92" s="19"/>
      <c r="C92" s="20"/>
      <c r="D92" s="20"/>
      <c r="E92" s="20"/>
      <c r="F92" s="12"/>
      <c r="G92" s="20"/>
      <c r="H92" s="20"/>
      <c r="I92" s="20"/>
      <c r="J92" s="12"/>
      <c r="K92" s="20"/>
      <c r="L92" s="20"/>
      <c r="M92" s="20"/>
      <c r="N92" s="12"/>
      <c r="O92" s="20"/>
      <c r="P92" s="20"/>
      <c r="Q92"/>
      <c r="R92"/>
      <c r="S92"/>
    </row>
    <row r="93" spans="1:20" ht="18.75" customHeight="1" x14ac:dyDescent="0.3">
      <c r="A93" s="234" t="s">
        <v>27</v>
      </c>
      <c r="B93" s="234"/>
      <c r="C93" s="234"/>
      <c r="D93" s="234"/>
      <c r="E93" s="234"/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</row>
    <row r="94" spans="1:20" ht="18.75" customHeight="1" x14ac:dyDescent="0.2">
      <c r="A94" s="235" t="s">
        <v>0</v>
      </c>
      <c r="B94" s="235"/>
      <c r="C94" s="235"/>
      <c r="D94" s="235"/>
      <c r="E94" s="235"/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</row>
    <row r="95" spans="1:20" ht="18.75" customHeight="1" x14ac:dyDescent="0.2">
      <c r="A95" s="235" t="s">
        <v>53</v>
      </c>
      <c r="B95" s="235"/>
      <c r="C95" s="235"/>
      <c r="D95" s="235"/>
      <c r="E95" s="235"/>
      <c r="F95" s="235"/>
      <c r="G95" s="235"/>
      <c r="H95" s="235"/>
      <c r="I95" s="235"/>
      <c r="J95" s="235"/>
      <c r="K95" s="235"/>
      <c r="L95" s="235"/>
      <c r="M95" s="235"/>
      <c r="N95" s="235"/>
      <c r="O95" s="235"/>
      <c r="P95" s="235"/>
      <c r="Q95" s="235"/>
      <c r="R95" s="235"/>
      <c r="S95" s="235"/>
      <c r="T95" s="235"/>
    </row>
    <row r="96" spans="1:20" ht="18.75" customHeight="1" x14ac:dyDescent="0.3">
      <c r="A96" s="234" t="s">
        <v>49</v>
      </c>
      <c r="B96" s="234"/>
      <c r="C96" s="234"/>
      <c r="D96" s="234"/>
      <c r="E96" s="234"/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</row>
    <row r="97" spans="1:20" ht="18.75" customHeight="1" x14ac:dyDescent="0.2">
      <c r="A97" s="19"/>
      <c r="B97" s="19"/>
      <c r="C97" s="20"/>
      <c r="D97" s="20"/>
      <c r="E97" s="20"/>
      <c r="F97" s="12"/>
      <c r="G97" s="20"/>
      <c r="H97" s="20"/>
      <c r="I97" s="20"/>
      <c r="J97" s="12"/>
      <c r="K97" s="20"/>
      <c r="L97" s="20"/>
      <c r="M97" s="20"/>
      <c r="N97" s="12"/>
      <c r="O97" s="20"/>
      <c r="P97" s="20"/>
      <c r="Q97"/>
      <c r="R97"/>
      <c r="S97"/>
    </row>
    <row r="98" spans="1:20" s="89" customFormat="1" ht="18.75" customHeight="1" thickBot="1" x14ac:dyDescent="0.35">
      <c r="A98" s="236" t="s">
        <v>69</v>
      </c>
      <c r="B98" s="236"/>
      <c r="C98" s="237" t="s">
        <v>94</v>
      </c>
      <c r="D98" s="238"/>
      <c r="E98" s="238"/>
      <c r="F98" s="238"/>
      <c r="G98" s="238"/>
      <c r="H98" s="238"/>
      <c r="I98" s="238"/>
      <c r="J98" s="239"/>
      <c r="K98" s="95"/>
      <c r="L98" s="95"/>
      <c r="M98" s="95"/>
      <c r="N98" s="95"/>
      <c r="O98" s="95"/>
    </row>
    <row r="99" spans="1:20" s="89" customFormat="1" ht="18.75" customHeight="1" thickBot="1" x14ac:dyDescent="0.35">
      <c r="A99" s="236" t="s">
        <v>75</v>
      </c>
      <c r="B99" s="284"/>
      <c r="C99" s="285" t="s">
        <v>90</v>
      </c>
      <c r="D99" s="286"/>
      <c r="E99" s="286"/>
      <c r="F99" s="286"/>
      <c r="G99" s="286"/>
      <c r="H99" s="286"/>
      <c r="I99" s="286"/>
      <c r="J99" s="287"/>
      <c r="K99" s="160"/>
      <c r="L99" s="160"/>
      <c r="M99" s="160"/>
      <c r="N99" s="160"/>
      <c r="O99" s="160"/>
      <c r="P99" s="91"/>
      <c r="Q99" s="92"/>
      <c r="R99" s="93"/>
      <c r="S99" s="93"/>
    </row>
    <row r="100" spans="1:20" s="89" customFormat="1" ht="18.75" customHeight="1" x14ac:dyDescent="0.3">
      <c r="A100" s="90" t="s">
        <v>9</v>
      </c>
      <c r="B100" s="96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4"/>
      <c r="Q100" s="92"/>
      <c r="R100" s="93"/>
      <c r="S100" s="93"/>
    </row>
    <row r="101" spans="1:20" ht="18.75" customHeight="1" x14ac:dyDescent="0.2">
      <c r="A101" s="192" t="s">
        <v>50</v>
      </c>
      <c r="B101" s="192"/>
      <c r="C101" s="192"/>
      <c r="D101" s="192"/>
      <c r="E101" s="192"/>
      <c r="F101" s="192"/>
      <c r="G101" s="192"/>
      <c r="H101" s="192"/>
      <c r="I101" s="192"/>
      <c r="J101" s="192"/>
      <c r="K101" s="192"/>
      <c r="L101" s="192"/>
      <c r="M101" s="192"/>
      <c r="N101" s="192"/>
      <c r="O101" s="192"/>
      <c r="P101" s="99"/>
      <c r="Q101" s="2"/>
      <c r="R101" s="2"/>
      <c r="S101" s="2"/>
    </row>
    <row r="102" spans="1:20" ht="18.75" customHeight="1" thickBot="1" x14ac:dyDescent="0.25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/>
      <c r="R102"/>
      <c r="S102"/>
    </row>
    <row r="103" spans="1:20" ht="18.75" customHeight="1" x14ac:dyDescent="0.2">
      <c r="A103" s="240"/>
      <c r="B103" s="242" t="s">
        <v>1</v>
      </c>
      <c r="C103" s="244" t="s">
        <v>36</v>
      </c>
      <c r="D103" s="245"/>
      <c r="E103" s="246"/>
      <c r="F103" s="247" t="s">
        <v>29</v>
      </c>
      <c r="G103" s="254" t="s">
        <v>37</v>
      </c>
      <c r="H103" s="255"/>
      <c r="I103" s="256"/>
      <c r="J103" s="247" t="s">
        <v>29</v>
      </c>
      <c r="K103" s="249" t="s">
        <v>39</v>
      </c>
      <c r="L103" s="245"/>
      <c r="M103" s="246"/>
      <c r="N103" s="247" t="s">
        <v>29</v>
      </c>
      <c r="O103" s="244" t="s">
        <v>40</v>
      </c>
      <c r="P103" s="245"/>
      <c r="Q103" s="245"/>
      <c r="R103" s="246"/>
      <c r="S103" s="247" t="s">
        <v>29</v>
      </c>
      <c r="T103" s="247" t="s">
        <v>10</v>
      </c>
    </row>
    <row r="104" spans="1:20" ht="18.75" customHeight="1" thickBot="1" x14ac:dyDescent="0.25">
      <c r="A104" s="241"/>
      <c r="B104" s="243"/>
      <c r="C104" s="34" t="s">
        <v>2</v>
      </c>
      <c r="D104" s="34" t="s">
        <v>3</v>
      </c>
      <c r="E104" s="35" t="s">
        <v>4</v>
      </c>
      <c r="F104" s="248"/>
      <c r="G104" s="34" t="s">
        <v>2</v>
      </c>
      <c r="H104" s="34" t="s">
        <v>3</v>
      </c>
      <c r="I104" s="35" t="s">
        <v>4</v>
      </c>
      <c r="J104" s="248"/>
      <c r="K104" s="34" t="s">
        <v>2</v>
      </c>
      <c r="L104" s="34" t="s">
        <v>3</v>
      </c>
      <c r="M104" s="35" t="s">
        <v>4</v>
      </c>
      <c r="N104" s="248"/>
      <c r="O104" s="119" t="s">
        <v>2</v>
      </c>
      <c r="P104" s="34" t="s">
        <v>3</v>
      </c>
      <c r="Q104" s="118" t="s">
        <v>4</v>
      </c>
      <c r="R104" s="36" t="s">
        <v>4</v>
      </c>
      <c r="S104" s="248"/>
      <c r="T104" s="248"/>
    </row>
    <row r="105" spans="1:20" ht="18.75" customHeight="1" x14ac:dyDescent="0.2">
      <c r="A105" s="21">
        <v>1</v>
      </c>
      <c r="B105" s="102" t="s">
        <v>1</v>
      </c>
      <c r="C105" s="22">
        <v>3</v>
      </c>
      <c r="D105" s="22"/>
      <c r="E105" s="23"/>
      <c r="F105" s="24">
        <f>AVERAGE(C105:E105)</f>
        <v>3</v>
      </c>
      <c r="G105" s="22">
        <v>3</v>
      </c>
      <c r="H105" s="22"/>
      <c r="I105" s="23"/>
      <c r="J105" s="24">
        <f>AVERAGE(G105:I105)</f>
        <v>3</v>
      </c>
      <c r="K105" s="22">
        <v>3</v>
      </c>
      <c r="L105" s="22"/>
      <c r="M105" s="23"/>
      <c r="N105" s="24">
        <f>AVERAGE(K105:M105)</f>
        <v>3</v>
      </c>
      <c r="O105" s="112">
        <v>3</v>
      </c>
      <c r="P105" s="120"/>
      <c r="Q105" s="108"/>
      <c r="R105" s="25"/>
      <c r="S105" s="24">
        <f>AVERAGE(O105:Q105)</f>
        <v>3</v>
      </c>
      <c r="T105" s="26" t="str">
        <f>IF(SUM(C105:E105,G105:I105,K105:M105,O105:Q105)&gt;0,"+","-")</f>
        <v>+</v>
      </c>
    </row>
    <row r="106" spans="1:20" ht="18.75" customHeight="1" x14ac:dyDescent="0.2">
      <c r="A106" s="21">
        <v>2</v>
      </c>
      <c r="B106" s="102" t="s">
        <v>1</v>
      </c>
      <c r="C106" s="22">
        <v>3</v>
      </c>
      <c r="D106" s="22"/>
      <c r="E106" s="23"/>
      <c r="F106" s="24">
        <f t="shared" ref="F106:F133" si="10">AVERAGE(C106:E106)</f>
        <v>3</v>
      </c>
      <c r="G106" s="22">
        <v>3</v>
      </c>
      <c r="H106" s="22"/>
      <c r="I106" s="23"/>
      <c r="J106" s="24">
        <f t="shared" ref="J106:J133" si="11">AVERAGE(G106:I106)</f>
        <v>3</v>
      </c>
      <c r="K106" s="22">
        <v>3</v>
      </c>
      <c r="L106" s="22"/>
      <c r="M106" s="23"/>
      <c r="N106" s="24">
        <f t="shared" ref="N106:N133" si="12">AVERAGE(K106:M106)</f>
        <v>3</v>
      </c>
      <c r="O106" s="112">
        <v>3</v>
      </c>
      <c r="P106" s="98"/>
      <c r="Q106" s="108"/>
      <c r="R106" s="25"/>
      <c r="S106" s="24">
        <f t="shared" ref="S106:S133" si="13">AVERAGE(O106:Q106)</f>
        <v>3</v>
      </c>
      <c r="T106" s="26" t="str">
        <f t="shared" ref="T106:T133" si="14">IF(SUM(C106:E106,G106:I106,K106:M106,O106:Q106)&gt;0,"+","-")</f>
        <v>+</v>
      </c>
    </row>
    <row r="107" spans="1:20" ht="18.75" customHeight="1" x14ac:dyDescent="0.2">
      <c r="A107" s="21">
        <v>3</v>
      </c>
      <c r="B107" s="102" t="s">
        <v>1</v>
      </c>
      <c r="C107" s="22">
        <v>3</v>
      </c>
      <c r="D107" s="22"/>
      <c r="E107" s="23"/>
      <c r="F107" s="24">
        <f t="shared" si="10"/>
        <v>3</v>
      </c>
      <c r="G107" s="22">
        <v>3</v>
      </c>
      <c r="H107" s="22"/>
      <c r="I107" s="23"/>
      <c r="J107" s="24">
        <f t="shared" si="11"/>
        <v>3</v>
      </c>
      <c r="K107" s="22">
        <v>3</v>
      </c>
      <c r="L107" s="22"/>
      <c r="M107" s="23"/>
      <c r="N107" s="24">
        <f t="shared" si="12"/>
        <v>3</v>
      </c>
      <c r="O107" s="112">
        <v>3</v>
      </c>
      <c r="P107" s="98"/>
      <c r="Q107" s="108"/>
      <c r="R107" s="25"/>
      <c r="S107" s="24">
        <f t="shared" si="13"/>
        <v>3</v>
      </c>
      <c r="T107" s="26" t="str">
        <f t="shared" si="14"/>
        <v>+</v>
      </c>
    </row>
    <row r="108" spans="1:20" ht="18.75" customHeight="1" x14ac:dyDescent="0.2">
      <c r="A108" s="21">
        <v>4</v>
      </c>
      <c r="B108" s="102" t="s">
        <v>1</v>
      </c>
      <c r="C108" s="22"/>
      <c r="D108" s="22">
        <v>2</v>
      </c>
      <c r="E108" s="23"/>
      <c r="F108" s="24">
        <f t="shared" si="10"/>
        <v>2</v>
      </c>
      <c r="G108" s="22">
        <v>3</v>
      </c>
      <c r="H108" s="22"/>
      <c r="I108" s="23"/>
      <c r="J108" s="24">
        <f t="shared" si="11"/>
        <v>3</v>
      </c>
      <c r="K108" s="22">
        <v>3</v>
      </c>
      <c r="L108" s="22"/>
      <c r="M108" s="23"/>
      <c r="N108" s="24">
        <f t="shared" si="12"/>
        <v>3</v>
      </c>
      <c r="O108" s="112">
        <v>3</v>
      </c>
      <c r="P108" s="98"/>
      <c r="Q108" s="108"/>
      <c r="R108" s="25"/>
      <c r="S108" s="24">
        <f t="shared" si="13"/>
        <v>3</v>
      </c>
      <c r="T108" s="26" t="str">
        <f t="shared" si="14"/>
        <v>+</v>
      </c>
    </row>
    <row r="109" spans="1:20" ht="18.75" customHeight="1" x14ac:dyDescent="0.2">
      <c r="A109" s="21">
        <v>5</v>
      </c>
      <c r="B109" s="102" t="s">
        <v>1</v>
      </c>
      <c r="C109" s="22"/>
      <c r="D109" s="22">
        <v>2</v>
      </c>
      <c r="E109" s="23"/>
      <c r="F109" s="24">
        <f t="shared" si="10"/>
        <v>2</v>
      </c>
      <c r="G109" s="22">
        <v>3</v>
      </c>
      <c r="H109" s="22"/>
      <c r="I109" s="23"/>
      <c r="J109" s="24">
        <f t="shared" si="11"/>
        <v>3</v>
      </c>
      <c r="K109" s="22">
        <v>3</v>
      </c>
      <c r="L109" s="22"/>
      <c r="M109" s="23"/>
      <c r="N109" s="24">
        <f t="shared" si="12"/>
        <v>3</v>
      </c>
      <c r="O109" s="112">
        <v>3</v>
      </c>
      <c r="P109" s="98"/>
      <c r="Q109" s="108"/>
      <c r="R109" s="25"/>
      <c r="S109" s="24">
        <f t="shared" si="13"/>
        <v>3</v>
      </c>
      <c r="T109" s="26" t="str">
        <f t="shared" si="14"/>
        <v>+</v>
      </c>
    </row>
    <row r="110" spans="1:20" ht="18.75" customHeight="1" x14ac:dyDescent="0.2">
      <c r="A110" s="21">
        <v>6</v>
      </c>
      <c r="B110" s="102" t="s">
        <v>1</v>
      </c>
      <c r="C110" s="22"/>
      <c r="D110" s="22">
        <v>2</v>
      </c>
      <c r="E110" s="23"/>
      <c r="F110" s="24">
        <f t="shared" si="10"/>
        <v>2</v>
      </c>
      <c r="G110" s="22"/>
      <c r="H110" s="22">
        <v>2</v>
      </c>
      <c r="I110" s="23"/>
      <c r="J110" s="24">
        <f t="shared" si="11"/>
        <v>2</v>
      </c>
      <c r="K110" s="22">
        <v>3</v>
      </c>
      <c r="L110" s="22"/>
      <c r="M110" s="23"/>
      <c r="N110" s="24">
        <f t="shared" si="12"/>
        <v>3</v>
      </c>
      <c r="O110" s="112">
        <v>3</v>
      </c>
      <c r="P110" s="98"/>
      <c r="Q110" s="108"/>
      <c r="R110" s="25"/>
      <c r="S110" s="24">
        <f t="shared" si="13"/>
        <v>3</v>
      </c>
      <c r="T110" s="26" t="str">
        <f t="shared" si="14"/>
        <v>+</v>
      </c>
    </row>
    <row r="111" spans="1:20" ht="18.75" customHeight="1" x14ac:dyDescent="0.2">
      <c r="A111" s="21">
        <v>7</v>
      </c>
      <c r="B111" s="102" t="s">
        <v>1</v>
      </c>
      <c r="C111" s="22">
        <v>3</v>
      </c>
      <c r="D111" s="22"/>
      <c r="E111" s="23"/>
      <c r="F111" s="24">
        <f t="shared" si="10"/>
        <v>3</v>
      </c>
      <c r="G111" s="22"/>
      <c r="H111" s="22">
        <v>2</v>
      </c>
      <c r="I111" s="23"/>
      <c r="J111" s="24">
        <f t="shared" si="11"/>
        <v>2</v>
      </c>
      <c r="K111" s="22">
        <v>3</v>
      </c>
      <c r="L111" s="22"/>
      <c r="M111" s="23"/>
      <c r="N111" s="24">
        <f t="shared" si="12"/>
        <v>3</v>
      </c>
      <c r="O111" s="112"/>
      <c r="P111" s="98">
        <v>2</v>
      </c>
      <c r="Q111" s="108"/>
      <c r="R111" s="25"/>
      <c r="S111" s="24">
        <f t="shared" si="13"/>
        <v>2</v>
      </c>
      <c r="T111" s="26" t="str">
        <f t="shared" si="14"/>
        <v>+</v>
      </c>
    </row>
    <row r="112" spans="1:20" ht="18.75" customHeight="1" x14ac:dyDescent="0.2">
      <c r="A112" s="21">
        <v>8</v>
      </c>
      <c r="B112" s="102" t="s">
        <v>1</v>
      </c>
      <c r="C112" s="22">
        <v>3</v>
      </c>
      <c r="D112" s="22"/>
      <c r="E112" s="23"/>
      <c r="F112" s="24">
        <f t="shared" si="10"/>
        <v>3</v>
      </c>
      <c r="G112" s="22"/>
      <c r="H112" s="22">
        <v>2</v>
      </c>
      <c r="I112" s="23"/>
      <c r="J112" s="24">
        <f t="shared" si="11"/>
        <v>2</v>
      </c>
      <c r="K112" s="22">
        <v>3</v>
      </c>
      <c r="L112" s="22"/>
      <c r="M112" s="23"/>
      <c r="N112" s="24">
        <f t="shared" si="12"/>
        <v>3</v>
      </c>
      <c r="O112" s="112"/>
      <c r="P112" s="98">
        <v>2</v>
      </c>
      <c r="Q112" s="108"/>
      <c r="R112" s="25"/>
      <c r="S112" s="24">
        <f t="shared" si="13"/>
        <v>2</v>
      </c>
      <c r="T112" s="26" t="str">
        <f t="shared" si="14"/>
        <v>+</v>
      </c>
    </row>
    <row r="113" spans="1:20" ht="18.75" customHeight="1" x14ac:dyDescent="0.2">
      <c r="A113" s="21">
        <v>9</v>
      </c>
      <c r="B113" s="102" t="s">
        <v>1</v>
      </c>
      <c r="C113" s="22">
        <v>3</v>
      </c>
      <c r="D113" s="22"/>
      <c r="E113" s="23"/>
      <c r="F113" s="24">
        <f t="shared" si="10"/>
        <v>3</v>
      </c>
      <c r="G113" s="22">
        <v>3</v>
      </c>
      <c r="H113" s="22"/>
      <c r="I113" s="23"/>
      <c r="J113" s="24">
        <f t="shared" si="11"/>
        <v>3</v>
      </c>
      <c r="K113" s="22">
        <v>3</v>
      </c>
      <c r="L113" s="22"/>
      <c r="M113" s="23"/>
      <c r="N113" s="24">
        <f t="shared" si="12"/>
        <v>3</v>
      </c>
      <c r="O113" s="112"/>
      <c r="P113" s="98">
        <v>2</v>
      </c>
      <c r="Q113" s="108"/>
      <c r="R113" s="25"/>
      <c r="S113" s="24">
        <f t="shared" si="13"/>
        <v>2</v>
      </c>
      <c r="T113" s="26" t="str">
        <f t="shared" si="14"/>
        <v>+</v>
      </c>
    </row>
    <row r="114" spans="1:20" ht="18.75" customHeight="1" x14ac:dyDescent="0.2">
      <c r="A114" s="21">
        <v>10</v>
      </c>
      <c r="B114" s="102" t="s">
        <v>1</v>
      </c>
      <c r="C114" s="22">
        <v>3</v>
      </c>
      <c r="D114" s="22"/>
      <c r="E114" s="23"/>
      <c r="F114" s="24">
        <f t="shared" si="10"/>
        <v>3</v>
      </c>
      <c r="G114" s="22">
        <v>3</v>
      </c>
      <c r="H114" s="22"/>
      <c r="I114" s="23"/>
      <c r="J114" s="24">
        <f t="shared" si="11"/>
        <v>3</v>
      </c>
      <c r="K114" s="22">
        <v>3</v>
      </c>
      <c r="L114" s="22"/>
      <c r="M114" s="23"/>
      <c r="N114" s="24">
        <f t="shared" si="12"/>
        <v>3</v>
      </c>
      <c r="O114" s="112"/>
      <c r="P114" s="98">
        <v>2</v>
      </c>
      <c r="Q114" s="108"/>
      <c r="R114" s="25"/>
      <c r="S114" s="24">
        <f t="shared" si="13"/>
        <v>2</v>
      </c>
      <c r="T114" s="26" t="str">
        <f t="shared" si="14"/>
        <v>+</v>
      </c>
    </row>
    <row r="115" spans="1:20" ht="18.75" customHeight="1" x14ac:dyDescent="0.2">
      <c r="A115" s="21">
        <v>11</v>
      </c>
      <c r="B115" s="102" t="s">
        <v>1</v>
      </c>
      <c r="C115" s="22"/>
      <c r="D115" s="22">
        <v>2</v>
      </c>
      <c r="E115" s="23"/>
      <c r="F115" s="24">
        <f t="shared" si="10"/>
        <v>2</v>
      </c>
      <c r="G115" s="22"/>
      <c r="H115" s="22">
        <v>2</v>
      </c>
      <c r="I115" s="23"/>
      <c r="J115" s="24">
        <f t="shared" si="11"/>
        <v>2</v>
      </c>
      <c r="K115" s="22">
        <v>3</v>
      </c>
      <c r="L115" s="22"/>
      <c r="M115" s="23"/>
      <c r="N115" s="24">
        <f t="shared" si="12"/>
        <v>3</v>
      </c>
      <c r="O115" s="112"/>
      <c r="P115" s="98">
        <v>2</v>
      </c>
      <c r="Q115" s="108"/>
      <c r="R115" s="25"/>
      <c r="S115" s="24">
        <f t="shared" si="13"/>
        <v>2</v>
      </c>
      <c r="T115" s="26" t="str">
        <f t="shared" si="14"/>
        <v>+</v>
      </c>
    </row>
    <row r="116" spans="1:20" ht="18.75" customHeight="1" x14ac:dyDescent="0.2">
      <c r="A116" s="21">
        <v>12</v>
      </c>
      <c r="B116" s="102" t="s">
        <v>1</v>
      </c>
      <c r="C116" s="22"/>
      <c r="D116" s="22">
        <v>2</v>
      </c>
      <c r="E116" s="23"/>
      <c r="F116" s="24">
        <f t="shared" si="10"/>
        <v>2</v>
      </c>
      <c r="G116" s="22"/>
      <c r="H116" s="22">
        <v>2</v>
      </c>
      <c r="I116" s="23"/>
      <c r="J116" s="24">
        <f t="shared" si="11"/>
        <v>2</v>
      </c>
      <c r="K116" s="22">
        <v>3</v>
      </c>
      <c r="L116" s="22"/>
      <c r="M116" s="23"/>
      <c r="N116" s="24">
        <f t="shared" si="12"/>
        <v>3</v>
      </c>
      <c r="O116" s="112"/>
      <c r="P116" s="98">
        <v>2</v>
      </c>
      <c r="Q116" s="108"/>
      <c r="R116" s="25"/>
      <c r="S116" s="24">
        <f t="shared" si="13"/>
        <v>2</v>
      </c>
      <c r="T116" s="26" t="str">
        <f t="shared" si="14"/>
        <v>+</v>
      </c>
    </row>
    <row r="117" spans="1:20" ht="18.75" customHeight="1" x14ac:dyDescent="0.2">
      <c r="A117" s="21">
        <v>13</v>
      </c>
      <c r="B117" s="102" t="s">
        <v>1</v>
      </c>
      <c r="C117" s="22"/>
      <c r="D117" s="22">
        <v>2</v>
      </c>
      <c r="E117" s="23"/>
      <c r="F117" s="24">
        <f t="shared" si="10"/>
        <v>2</v>
      </c>
      <c r="G117" s="22"/>
      <c r="H117" s="22">
        <v>2</v>
      </c>
      <c r="I117" s="23"/>
      <c r="J117" s="24">
        <f t="shared" si="11"/>
        <v>2</v>
      </c>
      <c r="K117" s="22">
        <v>3</v>
      </c>
      <c r="L117" s="22"/>
      <c r="M117" s="23"/>
      <c r="N117" s="24">
        <f t="shared" si="12"/>
        <v>3</v>
      </c>
      <c r="O117" s="112"/>
      <c r="P117" s="98">
        <v>2</v>
      </c>
      <c r="Q117" s="108"/>
      <c r="R117" s="25"/>
      <c r="S117" s="24">
        <f t="shared" si="13"/>
        <v>2</v>
      </c>
      <c r="T117" s="26" t="str">
        <f t="shared" si="14"/>
        <v>+</v>
      </c>
    </row>
    <row r="118" spans="1:20" ht="18.75" customHeight="1" x14ac:dyDescent="0.2">
      <c r="A118" s="21">
        <v>14</v>
      </c>
      <c r="B118" s="102" t="s">
        <v>1</v>
      </c>
      <c r="C118" s="22"/>
      <c r="D118" s="22">
        <v>2</v>
      </c>
      <c r="E118" s="23"/>
      <c r="F118" s="24">
        <f t="shared" si="10"/>
        <v>2</v>
      </c>
      <c r="G118" s="22"/>
      <c r="H118" s="22">
        <v>2</v>
      </c>
      <c r="I118" s="23"/>
      <c r="J118" s="24">
        <f t="shared" si="11"/>
        <v>2</v>
      </c>
      <c r="K118" s="22"/>
      <c r="L118" s="22">
        <v>2</v>
      </c>
      <c r="M118" s="23"/>
      <c r="N118" s="24">
        <f t="shared" si="12"/>
        <v>2</v>
      </c>
      <c r="O118" s="112"/>
      <c r="P118" s="98">
        <v>2</v>
      </c>
      <c r="Q118" s="108"/>
      <c r="R118" s="25"/>
      <c r="S118" s="24">
        <f t="shared" si="13"/>
        <v>2</v>
      </c>
      <c r="T118" s="26" t="str">
        <f t="shared" si="14"/>
        <v>+</v>
      </c>
    </row>
    <row r="119" spans="1:20" ht="18.75" customHeight="1" x14ac:dyDescent="0.2">
      <c r="A119" s="21">
        <v>15</v>
      </c>
      <c r="B119" s="102" t="s">
        <v>1</v>
      </c>
      <c r="C119" s="22"/>
      <c r="D119" s="22">
        <v>2</v>
      </c>
      <c r="E119" s="23"/>
      <c r="F119" s="24">
        <f t="shared" si="10"/>
        <v>2</v>
      </c>
      <c r="G119" s="22"/>
      <c r="H119" s="22">
        <v>2</v>
      </c>
      <c r="I119" s="23"/>
      <c r="J119" s="24">
        <f t="shared" si="11"/>
        <v>2</v>
      </c>
      <c r="K119" s="22"/>
      <c r="L119" s="22">
        <v>2</v>
      </c>
      <c r="M119" s="23"/>
      <c r="N119" s="24">
        <f t="shared" si="12"/>
        <v>2</v>
      </c>
      <c r="O119" s="112"/>
      <c r="P119" s="98">
        <v>2</v>
      </c>
      <c r="Q119" s="108"/>
      <c r="R119" s="25"/>
      <c r="S119" s="24">
        <f t="shared" si="13"/>
        <v>2</v>
      </c>
      <c r="T119" s="26" t="str">
        <f t="shared" si="14"/>
        <v>+</v>
      </c>
    </row>
    <row r="120" spans="1:20" ht="18.75" customHeight="1" x14ac:dyDescent="0.2">
      <c r="A120" s="21">
        <v>16</v>
      </c>
      <c r="B120" s="102" t="s">
        <v>1</v>
      </c>
      <c r="C120" s="22"/>
      <c r="D120" s="22">
        <v>2</v>
      </c>
      <c r="E120" s="23"/>
      <c r="F120" s="24">
        <f t="shared" si="10"/>
        <v>2</v>
      </c>
      <c r="G120" s="22"/>
      <c r="H120" s="22">
        <v>2</v>
      </c>
      <c r="I120" s="23"/>
      <c r="J120" s="24">
        <f t="shared" si="11"/>
        <v>2</v>
      </c>
      <c r="K120" s="22"/>
      <c r="L120" s="22">
        <v>2</v>
      </c>
      <c r="M120" s="23"/>
      <c r="N120" s="24">
        <f t="shared" si="12"/>
        <v>2</v>
      </c>
      <c r="O120" s="112"/>
      <c r="P120" s="98">
        <v>2</v>
      </c>
      <c r="Q120" s="108"/>
      <c r="R120" s="25"/>
      <c r="S120" s="24">
        <f t="shared" si="13"/>
        <v>2</v>
      </c>
      <c r="T120" s="26" t="str">
        <f t="shared" si="14"/>
        <v>+</v>
      </c>
    </row>
    <row r="121" spans="1:20" ht="18.75" customHeight="1" x14ac:dyDescent="0.2">
      <c r="A121" s="21">
        <v>17</v>
      </c>
      <c r="B121" s="102" t="s">
        <v>1</v>
      </c>
      <c r="C121" s="22"/>
      <c r="D121" s="22">
        <v>2</v>
      </c>
      <c r="E121" s="23"/>
      <c r="F121" s="24">
        <f t="shared" si="10"/>
        <v>2</v>
      </c>
      <c r="G121" s="22"/>
      <c r="H121" s="22">
        <v>2</v>
      </c>
      <c r="I121" s="23"/>
      <c r="J121" s="24">
        <f t="shared" si="11"/>
        <v>2</v>
      </c>
      <c r="K121" s="22"/>
      <c r="L121" s="22">
        <v>2</v>
      </c>
      <c r="M121" s="23"/>
      <c r="N121" s="24">
        <f t="shared" si="12"/>
        <v>2</v>
      </c>
      <c r="O121" s="112"/>
      <c r="P121" s="98">
        <v>2</v>
      </c>
      <c r="Q121" s="108"/>
      <c r="R121" s="25"/>
      <c r="S121" s="24">
        <f t="shared" si="13"/>
        <v>2</v>
      </c>
      <c r="T121" s="26" t="str">
        <f t="shared" si="14"/>
        <v>+</v>
      </c>
    </row>
    <row r="122" spans="1:20" ht="18.75" customHeight="1" x14ac:dyDescent="0.2">
      <c r="A122" s="21">
        <v>18</v>
      </c>
      <c r="B122" s="102" t="s">
        <v>1</v>
      </c>
      <c r="C122" s="22"/>
      <c r="D122" s="22">
        <v>2</v>
      </c>
      <c r="E122" s="23"/>
      <c r="F122" s="24">
        <f t="shared" si="10"/>
        <v>2</v>
      </c>
      <c r="G122" s="22"/>
      <c r="H122" s="22">
        <v>2</v>
      </c>
      <c r="I122" s="23"/>
      <c r="J122" s="24">
        <f t="shared" si="11"/>
        <v>2</v>
      </c>
      <c r="K122" s="22"/>
      <c r="L122" s="22">
        <v>2</v>
      </c>
      <c r="M122" s="23"/>
      <c r="N122" s="24">
        <f t="shared" si="12"/>
        <v>2</v>
      </c>
      <c r="O122" s="112"/>
      <c r="P122" s="98">
        <v>2</v>
      </c>
      <c r="Q122" s="108"/>
      <c r="R122" s="25"/>
      <c r="S122" s="24">
        <f t="shared" si="13"/>
        <v>2</v>
      </c>
      <c r="T122" s="26" t="str">
        <f t="shared" si="14"/>
        <v>+</v>
      </c>
    </row>
    <row r="123" spans="1:20" ht="18.75" customHeight="1" x14ac:dyDescent="0.2">
      <c r="A123" s="21">
        <v>19</v>
      </c>
      <c r="B123" s="102" t="s">
        <v>1</v>
      </c>
      <c r="C123" s="22"/>
      <c r="D123" s="22">
        <v>2</v>
      </c>
      <c r="E123" s="23"/>
      <c r="F123" s="24">
        <f t="shared" si="10"/>
        <v>2</v>
      </c>
      <c r="G123" s="22"/>
      <c r="H123" s="22">
        <v>2</v>
      </c>
      <c r="I123" s="23"/>
      <c r="J123" s="24">
        <f t="shared" si="11"/>
        <v>2</v>
      </c>
      <c r="K123" s="22"/>
      <c r="L123" s="22">
        <v>2</v>
      </c>
      <c r="M123" s="23"/>
      <c r="N123" s="24">
        <f t="shared" si="12"/>
        <v>2</v>
      </c>
      <c r="O123" s="112"/>
      <c r="P123" s="98">
        <v>2</v>
      </c>
      <c r="Q123" s="108"/>
      <c r="R123" s="25"/>
      <c r="S123" s="24">
        <f t="shared" si="13"/>
        <v>2</v>
      </c>
      <c r="T123" s="26" t="str">
        <f t="shared" si="14"/>
        <v>+</v>
      </c>
    </row>
    <row r="124" spans="1:20" ht="18.75" customHeight="1" x14ac:dyDescent="0.2">
      <c r="A124" s="21">
        <v>20</v>
      </c>
      <c r="B124" s="102" t="s">
        <v>1</v>
      </c>
      <c r="C124" s="22"/>
      <c r="D124" s="22"/>
      <c r="E124" s="23">
        <v>1</v>
      </c>
      <c r="F124" s="24">
        <f t="shared" si="10"/>
        <v>1</v>
      </c>
      <c r="G124" s="22"/>
      <c r="H124" s="22">
        <v>2</v>
      </c>
      <c r="I124" s="23"/>
      <c r="J124" s="24">
        <f t="shared" si="11"/>
        <v>2</v>
      </c>
      <c r="K124" s="22">
        <v>3</v>
      </c>
      <c r="L124" s="22"/>
      <c r="M124" s="23"/>
      <c r="N124" s="24">
        <f t="shared" si="12"/>
        <v>3</v>
      </c>
      <c r="O124" s="112"/>
      <c r="P124" s="98">
        <v>2</v>
      </c>
      <c r="Q124" s="108"/>
      <c r="R124" s="25"/>
      <c r="S124" s="24">
        <f t="shared" si="13"/>
        <v>2</v>
      </c>
      <c r="T124" s="26" t="str">
        <f t="shared" si="14"/>
        <v>+</v>
      </c>
    </row>
    <row r="125" spans="1:20" ht="18.75" customHeight="1" x14ac:dyDescent="0.2">
      <c r="A125" s="21">
        <v>21</v>
      </c>
      <c r="B125" s="102" t="s">
        <v>1</v>
      </c>
      <c r="C125" s="22"/>
      <c r="D125" s="22"/>
      <c r="E125" s="23">
        <v>1</v>
      </c>
      <c r="F125" s="24">
        <f t="shared" si="10"/>
        <v>1</v>
      </c>
      <c r="G125" s="22"/>
      <c r="H125" s="22">
        <v>2</v>
      </c>
      <c r="I125" s="23"/>
      <c r="J125" s="24">
        <f t="shared" si="11"/>
        <v>2</v>
      </c>
      <c r="K125" s="22">
        <v>3</v>
      </c>
      <c r="L125" s="22"/>
      <c r="M125" s="23"/>
      <c r="N125" s="24">
        <f t="shared" si="12"/>
        <v>3</v>
      </c>
      <c r="O125" s="112"/>
      <c r="P125" s="98">
        <v>2</v>
      </c>
      <c r="Q125" s="108"/>
      <c r="R125" s="25"/>
      <c r="S125" s="24">
        <f t="shared" si="13"/>
        <v>2</v>
      </c>
      <c r="T125" s="26" t="str">
        <f t="shared" si="14"/>
        <v>+</v>
      </c>
    </row>
    <row r="126" spans="1:20" ht="18.75" customHeight="1" x14ac:dyDescent="0.2">
      <c r="A126" s="21">
        <v>22</v>
      </c>
      <c r="B126" s="102" t="s">
        <v>1</v>
      </c>
      <c r="C126" s="22"/>
      <c r="D126" s="22"/>
      <c r="E126" s="23">
        <v>1</v>
      </c>
      <c r="F126" s="24">
        <f t="shared" si="10"/>
        <v>1</v>
      </c>
      <c r="G126" s="22"/>
      <c r="H126" s="22">
        <v>2</v>
      </c>
      <c r="I126" s="23"/>
      <c r="J126" s="24">
        <f t="shared" si="11"/>
        <v>2</v>
      </c>
      <c r="K126" s="22">
        <v>3</v>
      </c>
      <c r="L126" s="22"/>
      <c r="M126" s="23"/>
      <c r="N126" s="24">
        <f t="shared" si="12"/>
        <v>3</v>
      </c>
      <c r="O126" s="112"/>
      <c r="P126" s="98">
        <v>2</v>
      </c>
      <c r="Q126" s="108"/>
      <c r="R126" s="25"/>
      <c r="S126" s="24">
        <f t="shared" si="13"/>
        <v>2</v>
      </c>
      <c r="T126" s="26" t="str">
        <f t="shared" si="14"/>
        <v>+</v>
      </c>
    </row>
    <row r="127" spans="1:20" ht="18.75" customHeight="1" x14ac:dyDescent="0.2">
      <c r="A127" s="21">
        <v>23</v>
      </c>
      <c r="B127" s="102" t="s">
        <v>1</v>
      </c>
      <c r="C127" s="22"/>
      <c r="D127" s="22"/>
      <c r="E127" s="23">
        <v>1</v>
      </c>
      <c r="F127" s="24">
        <f t="shared" si="10"/>
        <v>1</v>
      </c>
      <c r="G127" s="22"/>
      <c r="H127" s="22">
        <v>2</v>
      </c>
      <c r="I127" s="23"/>
      <c r="J127" s="24">
        <f t="shared" si="11"/>
        <v>2</v>
      </c>
      <c r="K127" s="22"/>
      <c r="L127" s="22">
        <v>2</v>
      </c>
      <c r="M127" s="23"/>
      <c r="N127" s="24">
        <f t="shared" si="12"/>
        <v>2</v>
      </c>
      <c r="O127" s="112"/>
      <c r="P127" s="98">
        <v>2</v>
      </c>
      <c r="Q127" s="108"/>
      <c r="R127" s="25"/>
      <c r="S127" s="24">
        <f t="shared" si="13"/>
        <v>2</v>
      </c>
      <c r="T127" s="26" t="str">
        <f t="shared" si="14"/>
        <v>+</v>
      </c>
    </row>
    <row r="128" spans="1:20" ht="18.75" customHeight="1" x14ac:dyDescent="0.2">
      <c r="A128" s="21">
        <v>24</v>
      </c>
      <c r="B128" s="102" t="s">
        <v>1</v>
      </c>
      <c r="C128" s="22"/>
      <c r="D128" s="22"/>
      <c r="E128" s="23">
        <v>1</v>
      </c>
      <c r="F128" s="24">
        <f t="shared" si="10"/>
        <v>1</v>
      </c>
      <c r="G128" s="22"/>
      <c r="H128" s="22">
        <v>2</v>
      </c>
      <c r="I128" s="23"/>
      <c r="J128" s="24">
        <f t="shared" si="11"/>
        <v>2</v>
      </c>
      <c r="K128" s="22"/>
      <c r="L128" s="22">
        <v>2</v>
      </c>
      <c r="M128" s="23"/>
      <c r="N128" s="24">
        <f t="shared" si="12"/>
        <v>2</v>
      </c>
      <c r="O128" s="112"/>
      <c r="P128" s="98">
        <v>2</v>
      </c>
      <c r="Q128" s="108"/>
      <c r="R128" s="25"/>
      <c r="S128" s="24">
        <f t="shared" si="13"/>
        <v>2</v>
      </c>
      <c r="T128" s="26" t="str">
        <f t="shared" si="14"/>
        <v>+</v>
      </c>
    </row>
    <row r="129" spans="1:20" ht="18.75" customHeight="1" x14ac:dyDescent="0.2">
      <c r="A129" s="21">
        <v>25</v>
      </c>
      <c r="B129" s="102" t="s">
        <v>1</v>
      </c>
      <c r="C129" s="22"/>
      <c r="D129" s="22"/>
      <c r="E129" s="23">
        <v>1</v>
      </c>
      <c r="F129" s="24">
        <f t="shared" si="10"/>
        <v>1</v>
      </c>
      <c r="G129" s="22"/>
      <c r="H129" s="22">
        <v>2</v>
      </c>
      <c r="I129" s="23"/>
      <c r="J129" s="24">
        <f t="shared" si="11"/>
        <v>2</v>
      </c>
      <c r="K129" s="22"/>
      <c r="L129" s="22">
        <v>2</v>
      </c>
      <c r="M129" s="23"/>
      <c r="N129" s="24">
        <f t="shared" si="12"/>
        <v>2</v>
      </c>
      <c r="O129" s="112"/>
      <c r="P129" s="98">
        <v>2</v>
      </c>
      <c r="Q129" s="108"/>
      <c r="R129" s="25"/>
      <c r="S129" s="24">
        <f t="shared" si="13"/>
        <v>2</v>
      </c>
      <c r="T129" s="26" t="str">
        <f t="shared" si="14"/>
        <v>+</v>
      </c>
    </row>
    <row r="130" spans="1:20" ht="18.75" customHeight="1" x14ac:dyDescent="0.2">
      <c r="A130" s="21">
        <v>26</v>
      </c>
      <c r="B130" s="102" t="s">
        <v>1</v>
      </c>
      <c r="C130" s="22"/>
      <c r="D130" s="22"/>
      <c r="E130" s="23">
        <v>1</v>
      </c>
      <c r="F130" s="24">
        <f t="shared" si="10"/>
        <v>1</v>
      </c>
      <c r="G130" s="22"/>
      <c r="H130" s="22">
        <v>2</v>
      </c>
      <c r="I130" s="23"/>
      <c r="J130" s="24">
        <f t="shared" si="11"/>
        <v>2</v>
      </c>
      <c r="K130" s="22"/>
      <c r="L130" s="22">
        <v>2</v>
      </c>
      <c r="M130" s="23"/>
      <c r="N130" s="24">
        <f t="shared" si="12"/>
        <v>2</v>
      </c>
      <c r="O130" s="112"/>
      <c r="P130" s="98">
        <v>2</v>
      </c>
      <c r="Q130" s="108"/>
      <c r="R130" s="25"/>
      <c r="S130" s="24">
        <f t="shared" si="13"/>
        <v>2</v>
      </c>
      <c r="T130" s="26" t="str">
        <f t="shared" si="14"/>
        <v>+</v>
      </c>
    </row>
    <row r="131" spans="1:20" ht="18.75" customHeight="1" x14ac:dyDescent="0.2">
      <c r="A131" s="21">
        <v>27</v>
      </c>
      <c r="B131" s="102"/>
      <c r="C131" s="22"/>
      <c r="D131" s="22"/>
      <c r="E131" s="23">
        <v>0</v>
      </c>
      <c r="F131" s="24">
        <f t="shared" si="10"/>
        <v>0</v>
      </c>
      <c r="G131" s="22"/>
      <c r="H131" s="22"/>
      <c r="I131" s="23">
        <v>0</v>
      </c>
      <c r="J131" s="24">
        <f t="shared" si="11"/>
        <v>0</v>
      </c>
      <c r="K131" s="22"/>
      <c r="L131" s="22"/>
      <c r="M131" s="23">
        <v>0</v>
      </c>
      <c r="N131" s="24">
        <f t="shared" si="12"/>
        <v>0</v>
      </c>
      <c r="O131" s="112"/>
      <c r="P131" s="98"/>
      <c r="Q131" s="108">
        <v>0</v>
      </c>
      <c r="R131" s="25"/>
      <c r="S131" s="24">
        <f t="shared" si="13"/>
        <v>0</v>
      </c>
      <c r="T131" s="26" t="str">
        <f t="shared" si="14"/>
        <v>-</v>
      </c>
    </row>
    <row r="132" spans="1:20" ht="18.75" customHeight="1" x14ac:dyDescent="0.2">
      <c r="A132" s="21">
        <v>28</v>
      </c>
      <c r="B132" s="27"/>
      <c r="C132" s="22"/>
      <c r="D132" s="22"/>
      <c r="E132" s="23">
        <v>0</v>
      </c>
      <c r="F132" s="24">
        <f t="shared" si="10"/>
        <v>0</v>
      </c>
      <c r="G132" s="22"/>
      <c r="H132" s="22"/>
      <c r="I132" s="23">
        <v>0</v>
      </c>
      <c r="J132" s="24">
        <f t="shared" si="11"/>
        <v>0</v>
      </c>
      <c r="K132" s="22"/>
      <c r="L132" s="22"/>
      <c r="M132" s="23">
        <v>0</v>
      </c>
      <c r="N132" s="24">
        <f t="shared" si="12"/>
        <v>0</v>
      </c>
      <c r="O132" s="112"/>
      <c r="P132" s="98"/>
      <c r="Q132" s="108">
        <v>0</v>
      </c>
      <c r="R132" s="25"/>
      <c r="S132" s="24">
        <f t="shared" si="13"/>
        <v>0</v>
      </c>
      <c r="T132" s="26" t="str">
        <f t="shared" si="14"/>
        <v>-</v>
      </c>
    </row>
    <row r="133" spans="1:20" ht="18.75" customHeight="1" thickBot="1" x14ac:dyDescent="0.25">
      <c r="A133" s="21">
        <v>29</v>
      </c>
      <c r="B133" s="29"/>
      <c r="C133" s="22"/>
      <c r="D133" s="22"/>
      <c r="E133" s="23">
        <v>0</v>
      </c>
      <c r="F133" s="24">
        <f t="shared" si="10"/>
        <v>0</v>
      </c>
      <c r="G133" s="22"/>
      <c r="H133" s="22"/>
      <c r="I133" s="23">
        <v>0</v>
      </c>
      <c r="J133" s="24">
        <f t="shared" si="11"/>
        <v>0</v>
      </c>
      <c r="K133" s="22"/>
      <c r="L133" s="22"/>
      <c r="M133" s="23">
        <v>0</v>
      </c>
      <c r="N133" s="24">
        <f t="shared" si="12"/>
        <v>0</v>
      </c>
      <c r="O133" s="113"/>
      <c r="P133" s="97"/>
      <c r="Q133" s="117">
        <v>0</v>
      </c>
      <c r="R133" s="25"/>
      <c r="S133" s="24">
        <f t="shared" si="13"/>
        <v>0</v>
      </c>
      <c r="T133" s="26" t="str">
        <f t="shared" si="14"/>
        <v>-</v>
      </c>
    </row>
    <row r="134" spans="1:20" ht="18.75" customHeight="1" x14ac:dyDescent="0.2">
      <c r="A134" s="217" t="s">
        <v>23</v>
      </c>
      <c r="B134" s="218"/>
      <c r="C134" s="9">
        <f>COUNTIF(C105:C133,3)/T134</f>
        <v>0.26923076923076922</v>
      </c>
      <c r="D134" s="9">
        <f>COUNTIF(D105:D133,2)/T134</f>
        <v>0.46153846153846156</v>
      </c>
      <c r="E134" s="13">
        <f>COUNTIF(E105:E133,1)/T134</f>
        <v>0.26923076923076922</v>
      </c>
      <c r="F134" s="219">
        <f>SUMIF(F105:F133,"&gt;0")/T134</f>
        <v>2</v>
      </c>
      <c r="G134" s="9">
        <f>COUNTIF(G105:G133,3)/T134</f>
        <v>0.26923076923076922</v>
      </c>
      <c r="H134" s="9">
        <f>COUNTIF(H105:H133,2)/T134</f>
        <v>0.73076923076923073</v>
      </c>
      <c r="I134" s="13">
        <f>COUNTIF(I105:I133,1)/T134</f>
        <v>0</v>
      </c>
      <c r="J134" s="219">
        <f>SUMIF(J105:J133,"&gt;0")/T134</f>
        <v>2.2692307692307692</v>
      </c>
      <c r="K134" s="9">
        <f>COUNTIF(K105:K133,3)/T134</f>
        <v>0.61538461538461542</v>
      </c>
      <c r="L134" s="9">
        <f>COUNTIF(L105:L133,2)/T134</f>
        <v>0.38461538461538464</v>
      </c>
      <c r="M134" s="13">
        <f>COUNTIF(M105:M133,1)/T134</f>
        <v>0</v>
      </c>
      <c r="N134" s="219">
        <f>SUMIF(N105:N133,"&gt;0")/T134</f>
        <v>2.6153846153846154</v>
      </c>
      <c r="O134" s="9">
        <f>COUNTIF(O105:O133,3)/T134</f>
        <v>0.23076923076923078</v>
      </c>
      <c r="P134" s="9">
        <f>COUNTIF(P105:P133,2)/T134</f>
        <v>0.76923076923076927</v>
      </c>
      <c r="Q134" s="9">
        <f>COUNTIF(Q105:Q133,1)/T134</f>
        <v>0</v>
      </c>
      <c r="R134" s="9">
        <f>COUNTIF(R105:R133,3)/T134</f>
        <v>0</v>
      </c>
      <c r="S134" s="250">
        <f>SUMIF(S105:S133,"&gt;0")/T134</f>
        <v>2.2307692307692308</v>
      </c>
      <c r="T134" s="221">
        <f>COUNTIF(T105:T133,"+")</f>
        <v>26</v>
      </c>
    </row>
    <row r="135" spans="1:20" ht="18.75" customHeight="1" thickBot="1" x14ac:dyDescent="0.25">
      <c r="A135" s="227" t="s">
        <v>22</v>
      </c>
      <c r="B135" s="228"/>
      <c r="C135" s="15">
        <f>COUNTIF(C105:C133,"3")</f>
        <v>7</v>
      </c>
      <c r="D135" s="15">
        <f>COUNTIF(D105:D133,"2")</f>
        <v>12</v>
      </c>
      <c r="E135" s="16">
        <f>COUNTIF(E105:E133,"1")</f>
        <v>7</v>
      </c>
      <c r="F135" s="220"/>
      <c r="G135" s="15">
        <f>COUNTIF(G105:G133,"3")</f>
        <v>7</v>
      </c>
      <c r="H135" s="15">
        <f>COUNTIF(H105:H133,"2")</f>
        <v>19</v>
      </c>
      <c r="I135" s="16">
        <f>COUNTIF(I105:I133,"1")</f>
        <v>0</v>
      </c>
      <c r="J135" s="220"/>
      <c r="K135" s="15">
        <f>COUNTIF(K105:K133,"3")</f>
        <v>16</v>
      </c>
      <c r="L135" s="15">
        <f>COUNTIF(L105:L133,"2")</f>
        <v>10</v>
      </c>
      <c r="M135" s="16">
        <f>COUNTIF(M105:M133,"1")</f>
        <v>0</v>
      </c>
      <c r="N135" s="220"/>
      <c r="O135" s="15">
        <f>COUNTIF(O105:O133,"3")</f>
        <v>6</v>
      </c>
      <c r="P135" s="15">
        <f>COUNTIF(P105:P133,"2")</f>
        <v>20</v>
      </c>
      <c r="Q135" s="15">
        <f>COUNTIF(Q105:Q133,"1")</f>
        <v>0</v>
      </c>
      <c r="R135" s="15">
        <f>COUNTIF(R105:R133,"3")</f>
        <v>0</v>
      </c>
      <c r="S135" s="251"/>
      <c r="T135" s="222"/>
    </row>
    <row r="136" spans="1:20" ht="18.75" customHeight="1" x14ac:dyDescent="0.2">
      <c r="A136" s="19"/>
      <c r="B136" s="19"/>
      <c r="C136" s="20"/>
      <c r="D136" s="20"/>
      <c r="E136" s="20"/>
      <c r="F136" s="12"/>
      <c r="G136" s="20"/>
      <c r="H136" s="20"/>
      <c r="I136" s="20"/>
      <c r="J136" s="12"/>
      <c r="K136" s="20"/>
      <c r="L136" s="20"/>
      <c r="M136" s="20"/>
      <c r="N136" s="12"/>
      <c r="O136" s="20"/>
      <c r="P136" s="20"/>
      <c r="Q136" s="20"/>
      <c r="R136" s="20"/>
      <c r="S136" s="12"/>
      <c r="T136" s="20"/>
    </row>
    <row r="137" spans="1:20" ht="18.75" customHeight="1" x14ac:dyDescent="0.2">
      <c r="A137" s="19"/>
      <c r="B137" s="19"/>
      <c r="C137" s="20"/>
      <c r="D137" s="20"/>
      <c r="E137" s="20"/>
      <c r="F137" s="12"/>
      <c r="G137" s="20"/>
      <c r="H137" s="20"/>
      <c r="I137" s="20"/>
      <c r="J137" s="12"/>
      <c r="K137" s="20"/>
      <c r="L137" s="20"/>
      <c r="M137" s="20"/>
      <c r="N137" s="12"/>
      <c r="O137" s="20"/>
      <c r="P137" s="20"/>
      <c r="Q137" s="20"/>
      <c r="R137" s="20"/>
      <c r="S137" s="12"/>
      <c r="T137" s="20"/>
    </row>
    <row r="138" spans="1:20" ht="18.75" customHeight="1" x14ac:dyDescent="0.2">
      <c r="A138" s="19"/>
      <c r="B138" s="19"/>
      <c r="C138" s="20"/>
      <c r="D138" s="20"/>
      <c r="E138" s="20"/>
      <c r="F138" s="12"/>
      <c r="G138" s="20"/>
      <c r="H138" s="20"/>
      <c r="I138" s="20"/>
      <c r="J138" s="12"/>
      <c r="K138" s="20"/>
      <c r="L138" s="20"/>
      <c r="M138" s="20"/>
      <c r="N138" s="12"/>
      <c r="O138" s="20"/>
      <c r="P138" s="20"/>
      <c r="Q138" s="20"/>
      <c r="R138" s="20"/>
      <c r="S138" s="12"/>
      <c r="T138" s="20"/>
    </row>
    <row r="139" spans="1:20" ht="18.75" customHeight="1" x14ac:dyDescent="0.3">
      <c r="A139" s="234" t="s">
        <v>28</v>
      </c>
      <c r="B139" s="234"/>
      <c r="C139" s="234"/>
      <c r="D139" s="234"/>
      <c r="E139" s="234"/>
      <c r="F139" s="234"/>
      <c r="G139" s="234"/>
      <c r="H139" s="234"/>
      <c r="I139" s="234"/>
      <c r="J139" s="234"/>
      <c r="K139" s="234"/>
      <c r="L139" s="234"/>
      <c r="M139" s="234"/>
      <c r="N139" s="234"/>
      <c r="O139" s="234"/>
      <c r="P139" s="234"/>
      <c r="Q139" s="234"/>
      <c r="R139" s="234"/>
      <c r="S139" s="234"/>
      <c r="T139" s="234"/>
    </row>
    <row r="140" spans="1:20" ht="18.75" customHeight="1" x14ac:dyDescent="0.2">
      <c r="A140" s="235" t="s">
        <v>0</v>
      </c>
      <c r="B140" s="235"/>
      <c r="C140" s="235"/>
      <c r="D140" s="235"/>
      <c r="E140" s="235"/>
      <c r="F140" s="235"/>
      <c r="G140" s="235"/>
      <c r="H140" s="235"/>
      <c r="I140" s="235"/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</row>
    <row r="141" spans="1:20" ht="18.75" customHeight="1" x14ac:dyDescent="0.2">
      <c r="A141" s="235" t="s">
        <v>53</v>
      </c>
      <c r="B141" s="235"/>
      <c r="C141" s="235"/>
      <c r="D141" s="235"/>
      <c r="E141" s="235"/>
      <c r="F141" s="235"/>
      <c r="G141" s="235"/>
      <c r="H141" s="235"/>
      <c r="I141" s="235"/>
      <c r="J141" s="235"/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</row>
    <row r="142" spans="1:20" ht="18.75" customHeight="1" x14ac:dyDescent="0.3">
      <c r="A142" s="234" t="s">
        <v>49</v>
      </c>
      <c r="B142" s="234"/>
      <c r="C142" s="234"/>
      <c r="D142" s="234"/>
      <c r="E142" s="234"/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4"/>
    </row>
    <row r="143" spans="1:20" ht="18.75" customHeight="1" x14ac:dyDescent="0.2">
      <c r="A143" s="19"/>
      <c r="B143" s="19"/>
      <c r="C143" s="20"/>
      <c r="D143" s="20"/>
      <c r="E143" s="20"/>
      <c r="F143" s="12"/>
      <c r="G143" s="20"/>
      <c r="H143" s="20"/>
      <c r="I143" s="20"/>
      <c r="J143" s="12"/>
      <c r="K143" s="20"/>
      <c r="L143" s="20"/>
      <c r="M143" s="20"/>
      <c r="N143" s="12"/>
      <c r="O143" s="20"/>
      <c r="P143" s="20"/>
      <c r="Q143"/>
      <c r="R143"/>
      <c r="S143"/>
    </row>
    <row r="144" spans="1:20" s="89" customFormat="1" ht="18.75" customHeight="1" thickBot="1" x14ac:dyDescent="0.35">
      <c r="A144" s="236" t="s">
        <v>69</v>
      </c>
      <c r="B144" s="236"/>
      <c r="C144" s="237" t="s">
        <v>94</v>
      </c>
      <c r="D144" s="238"/>
      <c r="E144" s="238"/>
      <c r="F144" s="238"/>
      <c r="G144" s="238"/>
      <c r="H144" s="238"/>
      <c r="I144" s="238"/>
      <c r="J144" s="239"/>
      <c r="K144" s="95"/>
      <c r="L144" s="95"/>
      <c r="M144" s="95"/>
      <c r="N144" s="95"/>
      <c r="O144" s="95"/>
    </row>
    <row r="145" spans="1:20" s="89" customFormat="1" ht="18.75" customHeight="1" thickBot="1" x14ac:dyDescent="0.35">
      <c r="A145" s="236" t="s">
        <v>75</v>
      </c>
      <c r="B145" s="284"/>
      <c r="C145" s="285" t="s">
        <v>90</v>
      </c>
      <c r="D145" s="286"/>
      <c r="E145" s="286"/>
      <c r="F145" s="286"/>
      <c r="G145" s="286"/>
      <c r="H145" s="286"/>
      <c r="I145" s="286"/>
      <c r="J145" s="287"/>
      <c r="K145" s="160"/>
      <c r="L145" s="160"/>
      <c r="M145" s="160"/>
      <c r="N145" s="160"/>
      <c r="O145" s="160"/>
      <c r="P145" s="91"/>
      <c r="Q145" s="92"/>
      <c r="R145" s="93"/>
      <c r="S145" s="93"/>
    </row>
    <row r="146" spans="1:20" s="89" customFormat="1" ht="18.75" customHeight="1" x14ac:dyDescent="0.3">
      <c r="A146" s="90" t="s">
        <v>9</v>
      </c>
      <c r="B146" s="96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4"/>
      <c r="Q146" s="92"/>
      <c r="R146" s="93"/>
      <c r="S146" s="93"/>
    </row>
    <row r="147" spans="1:20" ht="18.75" customHeight="1" x14ac:dyDescent="0.2">
      <c r="A147" s="192" t="s">
        <v>50</v>
      </c>
      <c r="B147" s="192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99"/>
      <c r="Q147" s="2"/>
      <c r="R147" s="2"/>
      <c r="S147" s="2"/>
    </row>
    <row r="148" spans="1:20" ht="18.75" customHeight="1" x14ac:dyDescent="0.2">
      <c r="A148" s="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/>
      <c r="R148"/>
      <c r="S148"/>
    </row>
    <row r="149" spans="1:20" ht="18.75" customHeight="1" thickBot="1" x14ac:dyDescent="0.25">
      <c r="A149" s="19"/>
      <c r="B149" s="19"/>
      <c r="C149" s="20"/>
      <c r="D149" s="20"/>
      <c r="E149" s="20"/>
      <c r="F149" s="12"/>
      <c r="G149" s="20"/>
      <c r="H149" s="20"/>
      <c r="I149" s="20"/>
      <c r="J149" s="12"/>
      <c r="K149" s="20"/>
      <c r="L149" s="20"/>
      <c r="M149" s="20"/>
      <c r="N149" s="12"/>
      <c r="O149" s="20"/>
      <c r="P149" s="20"/>
      <c r="Q149" s="20"/>
      <c r="R149" s="20"/>
      <c r="S149" s="12"/>
      <c r="T149" s="20"/>
    </row>
    <row r="150" spans="1:20" ht="35.25" customHeight="1" x14ac:dyDescent="0.2">
      <c r="A150" s="240"/>
      <c r="B150" s="242" t="s">
        <v>1</v>
      </c>
      <c r="C150" s="244" t="s">
        <v>41</v>
      </c>
      <c r="D150" s="245"/>
      <c r="E150" s="246"/>
      <c r="F150" s="247" t="s">
        <v>29</v>
      </c>
      <c r="G150" s="249" t="s">
        <v>42</v>
      </c>
      <c r="H150" s="245"/>
      <c r="I150" s="246"/>
      <c r="J150" s="247" t="s">
        <v>29</v>
      </c>
      <c r="K150" s="249" t="s">
        <v>40</v>
      </c>
      <c r="L150" s="245"/>
      <c r="M150" s="246"/>
      <c r="N150" s="247" t="s">
        <v>29</v>
      </c>
      <c r="O150" s="244" t="s">
        <v>41</v>
      </c>
      <c r="P150" s="245"/>
      <c r="Q150" s="245"/>
      <c r="R150" s="246"/>
      <c r="S150" s="247" t="s">
        <v>29</v>
      </c>
      <c r="T150" s="247" t="s">
        <v>10</v>
      </c>
    </row>
    <row r="151" spans="1:20" ht="18.75" customHeight="1" thickBot="1" x14ac:dyDescent="0.25">
      <c r="A151" s="241"/>
      <c r="B151" s="243"/>
      <c r="C151" s="34" t="s">
        <v>2</v>
      </c>
      <c r="D151" s="34" t="s">
        <v>3</v>
      </c>
      <c r="E151" s="35" t="s">
        <v>4</v>
      </c>
      <c r="F151" s="248"/>
      <c r="G151" s="34" t="s">
        <v>2</v>
      </c>
      <c r="H151" s="34" t="s">
        <v>3</v>
      </c>
      <c r="I151" s="35" t="s">
        <v>4</v>
      </c>
      <c r="J151" s="248"/>
      <c r="K151" s="34" t="s">
        <v>2</v>
      </c>
      <c r="L151" s="34" t="s">
        <v>3</v>
      </c>
      <c r="M151" s="35" t="s">
        <v>4</v>
      </c>
      <c r="N151" s="248"/>
      <c r="O151" s="36" t="s">
        <v>2</v>
      </c>
      <c r="P151" s="115" t="s">
        <v>3</v>
      </c>
      <c r="Q151" s="36" t="s">
        <v>4</v>
      </c>
      <c r="R151" s="36" t="s">
        <v>4</v>
      </c>
      <c r="S151" s="248"/>
      <c r="T151" s="248"/>
    </row>
    <row r="152" spans="1:20" ht="18.75" customHeight="1" x14ac:dyDescent="0.2">
      <c r="A152" s="21">
        <v>1</v>
      </c>
      <c r="B152" s="102" t="s">
        <v>1</v>
      </c>
      <c r="C152" s="22">
        <v>3</v>
      </c>
      <c r="D152" s="22"/>
      <c r="E152" s="23"/>
      <c r="F152" s="24">
        <f>AVERAGE(C152:E152)</f>
        <v>3</v>
      </c>
      <c r="G152" s="22">
        <v>3</v>
      </c>
      <c r="H152" s="22"/>
      <c r="I152" s="23"/>
      <c r="J152" s="24">
        <f>AVERAGE(G152:I152)</f>
        <v>3</v>
      </c>
      <c r="K152" s="22">
        <v>3</v>
      </c>
      <c r="L152" s="22"/>
      <c r="M152" s="23"/>
      <c r="N152" s="24">
        <f>AVERAGE(K152:M152)</f>
        <v>3</v>
      </c>
      <c r="O152" s="111">
        <v>3</v>
      </c>
      <c r="P152" s="104"/>
      <c r="Q152" s="108"/>
      <c r="R152" s="25"/>
      <c r="S152" s="24">
        <f>AVERAGE(O152:Q152)</f>
        <v>3</v>
      </c>
      <c r="T152" s="26" t="str">
        <f>IF(SUM(C152:E152,G152:I152,K152:M152,O152:Q152)&gt;0,"+","-")</f>
        <v>+</v>
      </c>
    </row>
    <row r="153" spans="1:20" ht="18.75" customHeight="1" x14ac:dyDescent="0.2">
      <c r="A153" s="21">
        <v>2</v>
      </c>
      <c r="B153" s="102" t="s">
        <v>1</v>
      </c>
      <c r="C153" s="22">
        <v>3</v>
      </c>
      <c r="D153" s="22"/>
      <c r="E153" s="23"/>
      <c r="F153" s="24">
        <f t="shared" ref="F153:F180" si="15">AVERAGE(C153:E153)</f>
        <v>3</v>
      </c>
      <c r="G153" s="22">
        <v>3</v>
      </c>
      <c r="H153" s="22"/>
      <c r="I153" s="23"/>
      <c r="J153" s="24">
        <f t="shared" ref="J153:J180" si="16">AVERAGE(G153:I153)</f>
        <v>3</v>
      </c>
      <c r="K153" s="22">
        <v>3</v>
      </c>
      <c r="L153" s="22"/>
      <c r="M153" s="23"/>
      <c r="N153" s="24">
        <f t="shared" ref="N153:N180" si="17">AVERAGE(K153:M153)</f>
        <v>3</v>
      </c>
      <c r="O153" s="112">
        <v>3</v>
      </c>
      <c r="P153" s="104"/>
      <c r="Q153" s="108"/>
      <c r="R153" s="25"/>
      <c r="S153" s="24">
        <f t="shared" ref="S153:S180" si="18">AVERAGE(O153:Q153)</f>
        <v>3</v>
      </c>
      <c r="T153" s="26" t="str">
        <f t="shared" ref="T153:T180" si="19">IF(SUM(C153:E153,G153:I153,K153:M153,O153:Q153)&gt;0,"+","-")</f>
        <v>+</v>
      </c>
    </row>
    <row r="154" spans="1:20" ht="18.75" customHeight="1" x14ac:dyDescent="0.2">
      <c r="A154" s="21">
        <v>3</v>
      </c>
      <c r="B154" s="102" t="s">
        <v>1</v>
      </c>
      <c r="C154" s="22">
        <v>3</v>
      </c>
      <c r="D154" s="22"/>
      <c r="E154" s="23"/>
      <c r="F154" s="24">
        <f t="shared" si="15"/>
        <v>3</v>
      </c>
      <c r="G154" s="22">
        <v>3</v>
      </c>
      <c r="H154" s="22"/>
      <c r="I154" s="23"/>
      <c r="J154" s="24">
        <f t="shared" si="16"/>
        <v>3</v>
      </c>
      <c r="K154" s="22">
        <v>3</v>
      </c>
      <c r="L154" s="22"/>
      <c r="M154" s="23"/>
      <c r="N154" s="24">
        <f t="shared" si="17"/>
        <v>3</v>
      </c>
      <c r="O154" s="112">
        <v>3</v>
      </c>
      <c r="P154" s="104"/>
      <c r="Q154" s="108"/>
      <c r="R154" s="25"/>
      <c r="S154" s="24">
        <f t="shared" si="18"/>
        <v>3</v>
      </c>
      <c r="T154" s="26" t="str">
        <f t="shared" si="19"/>
        <v>+</v>
      </c>
    </row>
    <row r="155" spans="1:20" ht="18.75" customHeight="1" x14ac:dyDescent="0.2">
      <c r="A155" s="21">
        <v>4</v>
      </c>
      <c r="B155" s="102" t="s">
        <v>1</v>
      </c>
      <c r="C155" s="22">
        <v>3</v>
      </c>
      <c r="D155" s="22"/>
      <c r="E155" s="23"/>
      <c r="F155" s="24">
        <f t="shared" si="15"/>
        <v>3</v>
      </c>
      <c r="G155" s="22">
        <v>3</v>
      </c>
      <c r="H155" s="22"/>
      <c r="I155" s="23"/>
      <c r="J155" s="24">
        <f t="shared" si="16"/>
        <v>3</v>
      </c>
      <c r="K155" s="22">
        <v>3</v>
      </c>
      <c r="L155" s="22"/>
      <c r="M155" s="23"/>
      <c r="N155" s="24">
        <f t="shared" si="17"/>
        <v>3</v>
      </c>
      <c r="O155" s="112"/>
      <c r="P155" s="104">
        <v>2</v>
      </c>
      <c r="Q155" s="108"/>
      <c r="R155" s="25"/>
      <c r="S155" s="24">
        <f t="shared" si="18"/>
        <v>2</v>
      </c>
      <c r="T155" s="26" t="str">
        <f t="shared" si="19"/>
        <v>+</v>
      </c>
    </row>
    <row r="156" spans="1:20" ht="18.75" customHeight="1" x14ac:dyDescent="0.2">
      <c r="A156" s="21">
        <v>5</v>
      </c>
      <c r="B156" s="102" t="s">
        <v>1</v>
      </c>
      <c r="C156" s="22"/>
      <c r="D156" s="22">
        <v>2</v>
      </c>
      <c r="E156" s="23"/>
      <c r="F156" s="24">
        <f t="shared" si="15"/>
        <v>2</v>
      </c>
      <c r="G156" s="22">
        <v>3</v>
      </c>
      <c r="H156" s="22"/>
      <c r="I156" s="23"/>
      <c r="J156" s="24">
        <f t="shared" si="16"/>
        <v>3</v>
      </c>
      <c r="K156" s="22">
        <v>3</v>
      </c>
      <c r="L156" s="22"/>
      <c r="M156" s="23"/>
      <c r="N156" s="24">
        <f t="shared" si="17"/>
        <v>3</v>
      </c>
      <c r="O156" s="112"/>
      <c r="P156" s="104">
        <v>2</v>
      </c>
      <c r="Q156" s="108"/>
      <c r="R156" s="25"/>
      <c r="S156" s="24">
        <f t="shared" si="18"/>
        <v>2</v>
      </c>
      <c r="T156" s="26" t="str">
        <f t="shared" si="19"/>
        <v>+</v>
      </c>
    </row>
    <row r="157" spans="1:20" ht="18.75" customHeight="1" x14ac:dyDescent="0.2">
      <c r="A157" s="21">
        <v>6</v>
      </c>
      <c r="B157" s="102" t="s">
        <v>1</v>
      </c>
      <c r="C157" s="22"/>
      <c r="D157" s="22">
        <v>2</v>
      </c>
      <c r="E157" s="23"/>
      <c r="F157" s="24">
        <f t="shared" si="15"/>
        <v>2</v>
      </c>
      <c r="G157" s="22">
        <v>3</v>
      </c>
      <c r="H157" s="22"/>
      <c r="I157" s="23"/>
      <c r="J157" s="24">
        <f t="shared" si="16"/>
        <v>3</v>
      </c>
      <c r="K157" s="22">
        <v>3</v>
      </c>
      <c r="L157" s="22"/>
      <c r="M157" s="23"/>
      <c r="N157" s="24">
        <f t="shared" si="17"/>
        <v>3</v>
      </c>
      <c r="O157" s="112"/>
      <c r="P157" s="104">
        <v>2</v>
      </c>
      <c r="Q157" s="108"/>
      <c r="R157" s="25"/>
      <c r="S157" s="24">
        <f t="shared" si="18"/>
        <v>2</v>
      </c>
      <c r="T157" s="26" t="str">
        <f t="shared" si="19"/>
        <v>+</v>
      </c>
    </row>
    <row r="158" spans="1:20" ht="18.75" customHeight="1" x14ac:dyDescent="0.2">
      <c r="A158" s="21">
        <v>7</v>
      </c>
      <c r="B158" s="102" t="s">
        <v>1</v>
      </c>
      <c r="C158" s="22"/>
      <c r="D158" s="22"/>
      <c r="E158" s="23">
        <v>1</v>
      </c>
      <c r="F158" s="24">
        <f t="shared" si="15"/>
        <v>1</v>
      </c>
      <c r="G158" s="22">
        <v>3</v>
      </c>
      <c r="H158" s="22"/>
      <c r="I158" s="23"/>
      <c r="J158" s="24">
        <f t="shared" si="16"/>
        <v>3</v>
      </c>
      <c r="K158" s="22">
        <v>3</v>
      </c>
      <c r="L158" s="22"/>
      <c r="M158" s="23"/>
      <c r="N158" s="24">
        <f t="shared" si="17"/>
        <v>3</v>
      </c>
      <c r="O158" s="112"/>
      <c r="P158" s="104">
        <v>2</v>
      </c>
      <c r="Q158" s="108"/>
      <c r="R158" s="25"/>
      <c r="S158" s="24">
        <f t="shared" si="18"/>
        <v>2</v>
      </c>
      <c r="T158" s="26" t="str">
        <f t="shared" si="19"/>
        <v>+</v>
      </c>
    </row>
    <row r="159" spans="1:20" ht="18.75" customHeight="1" x14ac:dyDescent="0.2">
      <c r="A159" s="21">
        <v>8</v>
      </c>
      <c r="B159" s="102" t="s">
        <v>1</v>
      </c>
      <c r="C159" s="22"/>
      <c r="D159" s="22"/>
      <c r="E159" s="23">
        <v>1</v>
      </c>
      <c r="F159" s="24">
        <f t="shared" si="15"/>
        <v>1</v>
      </c>
      <c r="G159" s="22">
        <v>3</v>
      </c>
      <c r="H159" s="22"/>
      <c r="I159" s="23"/>
      <c r="J159" s="24">
        <f t="shared" si="16"/>
        <v>3</v>
      </c>
      <c r="K159" s="22">
        <v>3</v>
      </c>
      <c r="L159" s="22"/>
      <c r="M159" s="23"/>
      <c r="N159" s="24">
        <f t="shared" si="17"/>
        <v>3</v>
      </c>
      <c r="O159" s="112"/>
      <c r="P159" s="104">
        <v>2</v>
      </c>
      <c r="Q159" s="108"/>
      <c r="R159" s="25"/>
      <c r="S159" s="24">
        <f t="shared" si="18"/>
        <v>2</v>
      </c>
      <c r="T159" s="26" t="str">
        <f t="shared" si="19"/>
        <v>+</v>
      </c>
    </row>
    <row r="160" spans="1:20" ht="18.75" customHeight="1" x14ac:dyDescent="0.2">
      <c r="A160" s="21">
        <v>9</v>
      </c>
      <c r="B160" s="102" t="s">
        <v>1</v>
      </c>
      <c r="C160" s="22"/>
      <c r="D160" s="22"/>
      <c r="E160" s="23">
        <v>1</v>
      </c>
      <c r="F160" s="24">
        <f t="shared" si="15"/>
        <v>1</v>
      </c>
      <c r="G160" s="22">
        <v>3</v>
      </c>
      <c r="H160" s="22"/>
      <c r="I160" s="23"/>
      <c r="J160" s="24">
        <f t="shared" si="16"/>
        <v>3</v>
      </c>
      <c r="K160" s="22">
        <v>3</v>
      </c>
      <c r="L160" s="22"/>
      <c r="M160" s="23"/>
      <c r="N160" s="24">
        <f t="shared" si="17"/>
        <v>3</v>
      </c>
      <c r="O160" s="112"/>
      <c r="P160" s="104"/>
      <c r="Q160" s="108">
        <v>1</v>
      </c>
      <c r="R160" s="25"/>
      <c r="S160" s="24">
        <f t="shared" si="18"/>
        <v>1</v>
      </c>
      <c r="T160" s="26" t="str">
        <f t="shared" si="19"/>
        <v>+</v>
      </c>
    </row>
    <row r="161" spans="1:20" ht="18.75" customHeight="1" x14ac:dyDescent="0.2">
      <c r="A161" s="21">
        <v>10</v>
      </c>
      <c r="B161" s="102" t="s">
        <v>1</v>
      </c>
      <c r="C161" s="22"/>
      <c r="D161" s="22"/>
      <c r="E161" s="23">
        <v>1</v>
      </c>
      <c r="F161" s="24">
        <f t="shared" si="15"/>
        <v>1</v>
      </c>
      <c r="G161" s="22"/>
      <c r="H161" s="22"/>
      <c r="I161" s="23">
        <v>1</v>
      </c>
      <c r="J161" s="24">
        <f t="shared" si="16"/>
        <v>1</v>
      </c>
      <c r="K161" s="22">
        <v>3</v>
      </c>
      <c r="L161" s="22"/>
      <c r="M161" s="23"/>
      <c r="N161" s="24">
        <f t="shared" si="17"/>
        <v>3</v>
      </c>
      <c r="O161" s="112"/>
      <c r="P161" s="104"/>
      <c r="Q161" s="108">
        <v>1</v>
      </c>
      <c r="R161" s="25"/>
      <c r="S161" s="24">
        <f t="shared" si="18"/>
        <v>1</v>
      </c>
      <c r="T161" s="26" t="str">
        <f t="shared" si="19"/>
        <v>+</v>
      </c>
    </row>
    <row r="162" spans="1:20" ht="18.75" customHeight="1" x14ac:dyDescent="0.2">
      <c r="A162" s="21">
        <v>11</v>
      </c>
      <c r="B162" s="102" t="s">
        <v>1</v>
      </c>
      <c r="C162" s="22"/>
      <c r="D162" s="22">
        <v>2</v>
      </c>
      <c r="E162" s="23"/>
      <c r="F162" s="24">
        <f t="shared" si="15"/>
        <v>2</v>
      </c>
      <c r="G162" s="22"/>
      <c r="H162" s="22"/>
      <c r="I162" s="23">
        <v>1</v>
      </c>
      <c r="J162" s="24">
        <f t="shared" si="16"/>
        <v>1</v>
      </c>
      <c r="K162" s="22"/>
      <c r="L162" s="22">
        <v>2</v>
      </c>
      <c r="M162" s="23"/>
      <c r="N162" s="24">
        <f t="shared" si="17"/>
        <v>2</v>
      </c>
      <c r="O162" s="112"/>
      <c r="P162" s="104"/>
      <c r="Q162" s="108">
        <v>1</v>
      </c>
      <c r="R162" s="25"/>
      <c r="S162" s="24">
        <f t="shared" si="18"/>
        <v>1</v>
      </c>
      <c r="T162" s="26" t="str">
        <f t="shared" si="19"/>
        <v>+</v>
      </c>
    </row>
    <row r="163" spans="1:20" ht="18.75" customHeight="1" x14ac:dyDescent="0.2">
      <c r="A163" s="21">
        <v>12</v>
      </c>
      <c r="B163" s="102" t="s">
        <v>1</v>
      </c>
      <c r="C163" s="22"/>
      <c r="D163" s="22">
        <v>2</v>
      </c>
      <c r="E163" s="23"/>
      <c r="F163" s="24">
        <f t="shared" si="15"/>
        <v>2</v>
      </c>
      <c r="G163" s="22"/>
      <c r="H163" s="22"/>
      <c r="I163" s="23">
        <v>1</v>
      </c>
      <c r="J163" s="24">
        <f t="shared" si="16"/>
        <v>1</v>
      </c>
      <c r="K163" s="22"/>
      <c r="L163" s="22"/>
      <c r="M163" s="23">
        <v>1</v>
      </c>
      <c r="N163" s="24">
        <f t="shared" si="17"/>
        <v>1</v>
      </c>
      <c r="O163" s="112"/>
      <c r="P163" s="104"/>
      <c r="Q163" s="108">
        <v>1</v>
      </c>
      <c r="R163" s="25"/>
      <c r="S163" s="24">
        <f t="shared" si="18"/>
        <v>1</v>
      </c>
      <c r="T163" s="26" t="str">
        <f t="shared" si="19"/>
        <v>+</v>
      </c>
    </row>
    <row r="164" spans="1:20" ht="18.75" customHeight="1" x14ac:dyDescent="0.2">
      <c r="A164" s="21">
        <v>13</v>
      </c>
      <c r="B164" s="102" t="s">
        <v>1</v>
      </c>
      <c r="C164" s="22"/>
      <c r="D164" s="22">
        <v>2</v>
      </c>
      <c r="E164" s="23"/>
      <c r="F164" s="24">
        <f t="shared" si="15"/>
        <v>2</v>
      </c>
      <c r="G164" s="22"/>
      <c r="H164" s="22">
        <v>2</v>
      </c>
      <c r="I164" s="23"/>
      <c r="J164" s="24">
        <f t="shared" si="16"/>
        <v>2</v>
      </c>
      <c r="K164" s="22"/>
      <c r="L164" s="22"/>
      <c r="M164" s="23">
        <v>1</v>
      </c>
      <c r="N164" s="24">
        <f t="shared" si="17"/>
        <v>1</v>
      </c>
      <c r="O164" s="112"/>
      <c r="P164" s="104"/>
      <c r="Q164" s="108">
        <v>1</v>
      </c>
      <c r="R164" s="25"/>
      <c r="S164" s="24">
        <f t="shared" si="18"/>
        <v>1</v>
      </c>
      <c r="T164" s="26" t="str">
        <f t="shared" si="19"/>
        <v>+</v>
      </c>
    </row>
    <row r="165" spans="1:20" ht="18.75" customHeight="1" x14ac:dyDescent="0.2">
      <c r="A165" s="21">
        <v>14</v>
      </c>
      <c r="B165" s="102" t="s">
        <v>1</v>
      </c>
      <c r="C165" s="22"/>
      <c r="D165" s="22">
        <v>2</v>
      </c>
      <c r="E165" s="23"/>
      <c r="F165" s="24">
        <f t="shared" si="15"/>
        <v>2</v>
      </c>
      <c r="G165" s="22"/>
      <c r="H165" s="22">
        <v>2</v>
      </c>
      <c r="I165" s="23"/>
      <c r="J165" s="24">
        <f t="shared" si="16"/>
        <v>2</v>
      </c>
      <c r="K165" s="22"/>
      <c r="L165" s="22"/>
      <c r="M165" s="23">
        <v>1</v>
      </c>
      <c r="N165" s="24">
        <f t="shared" si="17"/>
        <v>1</v>
      </c>
      <c r="O165" s="112">
        <v>3</v>
      </c>
      <c r="P165" s="104"/>
      <c r="Q165" s="108"/>
      <c r="R165" s="25"/>
      <c r="S165" s="24">
        <f t="shared" si="18"/>
        <v>3</v>
      </c>
      <c r="T165" s="26" t="str">
        <f t="shared" si="19"/>
        <v>+</v>
      </c>
    </row>
    <row r="166" spans="1:20" ht="18.75" customHeight="1" x14ac:dyDescent="0.2">
      <c r="A166" s="21">
        <v>15</v>
      </c>
      <c r="B166" s="102" t="s">
        <v>1</v>
      </c>
      <c r="C166" s="22"/>
      <c r="D166" s="22">
        <v>2</v>
      </c>
      <c r="E166" s="23"/>
      <c r="F166" s="24">
        <f t="shared" si="15"/>
        <v>2</v>
      </c>
      <c r="G166" s="22"/>
      <c r="H166" s="22">
        <v>2</v>
      </c>
      <c r="I166" s="23"/>
      <c r="J166" s="24">
        <f t="shared" si="16"/>
        <v>2</v>
      </c>
      <c r="K166" s="22"/>
      <c r="L166" s="22">
        <v>2</v>
      </c>
      <c r="M166" s="23"/>
      <c r="N166" s="24">
        <f t="shared" si="17"/>
        <v>2</v>
      </c>
      <c r="O166" s="112">
        <v>3</v>
      </c>
      <c r="P166" s="104"/>
      <c r="Q166" s="108"/>
      <c r="R166" s="25"/>
      <c r="S166" s="24">
        <f t="shared" si="18"/>
        <v>3</v>
      </c>
      <c r="T166" s="26" t="str">
        <f t="shared" si="19"/>
        <v>+</v>
      </c>
    </row>
    <row r="167" spans="1:20" ht="18.75" customHeight="1" x14ac:dyDescent="0.2">
      <c r="A167" s="21">
        <v>16</v>
      </c>
      <c r="B167" s="102" t="s">
        <v>1</v>
      </c>
      <c r="C167" s="22"/>
      <c r="D167" s="22">
        <v>2</v>
      </c>
      <c r="E167" s="23"/>
      <c r="F167" s="24">
        <f t="shared" si="15"/>
        <v>2</v>
      </c>
      <c r="G167" s="22"/>
      <c r="H167" s="22">
        <v>2</v>
      </c>
      <c r="I167" s="23"/>
      <c r="J167" s="24">
        <f t="shared" si="16"/>
        <v>2</v>
      </c>
      <c r="K167" s="22"/>
      <c r="L167" s="22">
        <v>2</v>
      </c>
      <c r="M167" s="23"/>
      <c r="N167" s="24">
        <f t="shared" si="17"/>
        <v>2</v>
      </c>
      <c r="O167" s="112">
        <v>3</v>
      </c>
      <c r="P167" s="104"/>
      <c r="Q167" s="108"/>
      <c r="R167" s="112"/>
      <c r="S167" s="24">
        <f t="shared" si="18"/>
        <v>3</v>
      </c>
      <c r="T167" s="26" t="str">
        <f t="shared" si="19"/>
        <v>+</v>
      </c>
    </row>
    <row r="168" spans="1:20" ht="18.75" customHeight="1" x14ac:dyDescent="0.2">
      <c r="A168" s="21">
        <v>17</v>
      </c>
      <c r="B168" s="102" t="s">
        <v>1</v>
      </c>
      <c r="C168" s="22"/>
      <c r="D168" s="22">
        <v>2</v>
      </c>
      <c r="E168" s="23"/>
      <c r="F168" s="24">
        <f t="shared" si="15"/>
        <v>2</v>
      </c>
      <c r="G168" s="22"/>
      <c r="H168" s="22">
        <v>2</v>
      </c>
      <c r="I168" s="23"/>
      <c r="J168" s="24">
        <f t="shared" si="16"/>
        <v>2</v>
      </c>
      <c r="K168" s="22"/>
      <c r="L168" s="22">
        <v>2</v>
      </c>
      <c r="M168" s="23"/>
      <c r="N168" s="24">
        <f t="shared" si="17"/>
        <v>2</v>
      </c>
      <c r="O168" s="112">
        <v>3</v>
      </c>
      <c r="P168" s="104"/>
      <c r="Q168" s="109"/>
      <c r="R168" s="112"/>
      <c r="S168" s="24">
        <f t="shared" si="18"/>
        <v>3</v>
      </c>
      <c r="T168" s="26" t="str">
        <f t="shared" si="19"/>
        <v>+</v>
      </c>
    </row>
    <row r="169" spans="1:20" ht="18.75" customHeight="1" x14ac:dyDescent="0.2">
      <c r="A169" s="21">
        <v>18</v>
      </c>
      <c r="B169" s="102" t="s">
        <v>1</v>
      </c>
      <c r="C169" s="22"/>
      <c r="D169" s="22">
        <v>2</v>
      </c>
      <c r="E169" s="107"/>
      <c r="F169" s="106">
        <f t="shared" si="15"/>
        <v>2</v>
      </c>
      <c r="G169" s="22"/>
      <c r="H169" s="22">
        <v>2</v>
      </c>
      <c r="I169" s="107"/>
      <c r="J169" s="106">
        <f t="shared" si="16"/>
        <v>2</v>
      </c>
      <c r="K169" s="22"/>
      <c r="L169" s="22">
        <v>2</v>
      </c>
      <c r="M169" s="23"/>
      <c r="N169" s="24">
        <f t="shared" si="17"/>
        <v>2</v>
      </c>
      <c r="O169" s="112">
        <v>3</v>
      </c>
      <c r="P169" s="104"/>
      <c r="Q169" s="108"/>
      <c r="R169" s="112"/>
      <c r="S169" s="24">
        <f t="shared" si="18"/>
        <v>3</v>
      </c>
      <c r="T169" s="26" t="str">
        <f t="shared" si="19"/>
        <v>+</v>
      </c>
    </row>
    <row r="170" spans="1:20" ht="18.75" customHeight="1" x14ac:dyDescent="0.2">
      <c r="A170" s="21">
        <v>19</v>
      </c>
      <c r="B170" s="102" t="s">
        <v>1</v>
      </c>
      <c r="C170" s="22"/>
      <c r="D170" s="22">
        <v>2</v>
      </c>
      <c r="E170" s="107"/>
      <c r="F170" s="24">
        <f t="shared" si="15"/>
        <v>2</v>
      </c>
      <c r="G170" s="105"/>
      <c r="H170" s="22">
        <v>2</v>
      </c>
      <c r="I170" s="107"/>
      <c r="J170" s="24">
        <f t="shared" si="16"/>
        <v>2</v>
      </c>
      <c r="K170" s="105"/>
      <c r="L170" s="22">
        <v>2</v>
      </c>
      <c r="M170" s="107"/>
      <c r="N170" s="24">
        <f t="shared" si="17"/>
        <v>2</v>
      </c>
      <c r="O170" s="112">
        <v>3</v>
      </c>
      <c r="P170" s="104"/>
      <c r="Q170" s="108"/>
      <c r="R170" s="112"/>
      <c r="S170" s="24">
        <f t="shared" si="18"/>
        <v>3</v>
      </c>
      <c r="T170" s="110" t="str">
        <f t="shared" si="19"/>
        <v>+</v>
      </c>
    </row>
    <row r="171" spans="1:20" ht="18.75" customHeight="1" x14ac:dyDescent="0.2">
      <c r="A171" s="21">
        <v>20</v>
      </c>
      <c r="B171" s="102" t="s">
        <v>1</v>
      </c>
      <c r="C171" s="22"/>
      <c r="D171" s="22"/>
      <c r="E171" s="107">
        <v>1</v>
      </c>
      <c r="F171" s="24">
        <f t="shared" si="15"/>
        <v>1</v>
      </c>
      <c r="G171" s="105"/>
      <c r="H171" s="22"/>
      <c r="I171" s="107">
        <v>1</v>
      </c>
      <c r="J171" s="24">
        <f t="shared" si="16"/>
        <v>1</v>
      </c>
      <c r="K171" s="105"/>
      <c r="L171" s="22"/>
      <c r="M171" s="107">
        <v>1</v>
      </c>
      <c r="N171" s="24">
        <f t="shared" si="17"/>
        <v>1</v>
      </c>
      <c r="O171" s="112"/>
      <c r="P171" s="98"/>
      <c r="Q171" s="104">
        <v>1</v>
      </c>
      <c r="R171" s="104"/>
      <c r="S171" s="24">
        <f t="shared" si="18"/>
        <v>1</v>
      </c>
      <c r="T171" s="110" t="str">
        <f t="shared" si="19"/>
        <v>+</v>
      </c>
    </row>
    <row r="172" spans="1:20" ht="18.75" customHeight="1" x14ac:dyDescent="0.2">
      <c r="A172" s="21">
        <v>21</v>
      </c>
      <c r="B172" s="102" t="s">
        <v>1</v>
      </c>
      <c r="C172" s="22"/>
      <c r="D172" s="22"/>
      <c r="E172" s="107">
        <v>1</v>
      </c>
      <c r="F172" s="24">
        <f t="shared" si="15"/>
        <v>1</v>
      </c>
      <c r="G172" s="105"/>
      <c r="H172" s="22"/>
      <c r="I172" s="107">
        <v>1</v>
      </c>
      <c r="J172" s="24">
        <f t="shared" si="16"/>
        <v>1</v>
      </c>
      <c r="K172" s="105"/>
      <c r="L172" s="22"/>
      <c r="M172" s="107">
        <v>1</v>
      </c>
      <c r="N172" s="24">
        <f t="shared" si="17"/>
        <v>1</v>
      </c>
      <c r="O172" s="112"/>
      <c r="P172" s="98"/>
      <c r="Q172" s="104">
        <v>1</v>
      </c>
      <c r="R172" s="104"/>
      <c r="S172" s="24">
        <f t="shared" si="18"/>
        <v>1</v>
      </c>
      <c r="T172" s="110" t="str">
        <f t="shared" si="19"/>
        <v>+</v>
      </c>
    </row>
    <row r="173" spans="1:20" ht="18.75" customHeight="1" x14ac:dyDescent="0.2">
      <c r="A173" s="21">
        <v>22</v>
      </c>
      <c r="B173" s="102" t="s">
        <v>1</v>
      </c>
      <c r="C173" s="22"/>
      <c r="D173" s="22"/>
      <c r="E173" s="107">
        <v>1</v>
      </c>
      <c r="F173" s="24">
        <f t="shared" si="15"/>
        <v>1</v>
      </c>
      <c r="G173" s="105"/>
      <c r="H173" s="22"/>
      <c r="I173" s="107">
        <v>1</v>
      </c>
      <c r="J173" s="24">
        <f t="shared" si="16"/>
        <v>1</v>
      </c>
      <c r="K173" s="105"/>
      <c r="L173" s="22"/>
      <c r="M173" s="107">
        <v>1</v>
      </c>
      <c r="N173" s="24">
        <f t="shared" si="17"/>
        <v>1</v>
      </c>
      <c r="O173" s="112"/>
      <c r="P173" s="98"/>
      <c r="Q173" s="104">
        <v>1</v>
      </c>
      <c r="R173" s="104"/>
      <c r="S173" s="24">
        <f t="shared" si="18"/>
        <v>1</v>
      </c>
      <c r="T173" s="110" t="str">
        <f t="shared" si="19"/>
        <v>+</v>
      </c>
    </row>
    <row r="174" spans="1:20" ht="18.75" customHeight="1" x14ac:dyDescent="0.2">
      <c r="A174" s="21">
        <v>23</v>
      </c>
      <c r="B174" s="102" t="s">
        <v>1</v>
      </c>
      <c r="C174" s="22"/>
      <c r="D174" s="22"/>
      <c r="E174" s="107">
        <v>1</v>
      </c>
      <c r="F174" s="24">
        <f t="shared" si="15"/>
        <v>1</v>
      </c>
      <c r="G174" s="105"/>
      <c r="H174" s="22"/>
      <c r="I174" s="107">
        <v>1</v>
      </c>
      <c r="J174" s="24">
        <f t="shared" si="16"/>
        <v>1</v>
      </c>
      <c r="K174" s="105"/>
      <c r="L174" s="22"/>
      <c r="M174" s="107">
        <v>1</v>
      </c>
      <c r="N174" s="24">
        <f t="shared" si="17"/>
        <v>1</v>
      </c>
      <c r="O174" s="112"/>
      <c r="P174" s="98"/>
      <c r="Q174" s="104">
        <v>1</v>
      </c>
      <c r="R174" s="104"/>
      <c r="S174" s="24">
        <f t="shared" si="18"/>
        <v>1</v>
      </c>
      <c r="T174" s="110" t="str">
        <f t="shared" si="19"/>
        <v>+</v>
      </c>
    </row>
    <row r="175" spans="1:20" ht="18.75" customHeight="1" x14ac:dyDescent="0.2">
      <c r="A175" s="21">
        <v>24</v>
      </c>
      <c r="B175" s="102" t="s">
        <v>1</v>
      </c>
      <c r="C175" s="22"/>
      <c r="D175" s="22"/>
      <c r="E175" s="23">
        <v>1</v>
      </c>
      <c r="F175" s="24">
        <f t="shared" si="15"/>
        <v>1</v>
      </c>
      <c r="G175" s="22"/>
      <c r="H175" s="22"/>
      <c r="I175" s="23">
        <v>1</v>
      </c>
      <c r="J175" s="24">
        <f t="shared" si="16"/>
        <v>1</v>
      </c>
      <c r="K175" s="22"/>
      <c r="L175" s="22"/>
      <c r="M175" s="23">
        <v>1</v>
      </c>
      <c r="N175" s="24">
        <f t="shared" si="17"/>
        <v>1</v>
      </c>
      <c r="O175" s="112"/>
      <c r="P175" s="104"/>
      <c r="Q175" s="109">
        <v>1</v>
      </c>
      <c r="R175" s="112"/>
      <c r="S175" s="24">
        <f t="shared" si="18"/>
        <v>1</v>
      </c>
      <c r="T175" s="110" t="str">
        <f t="shared" si="19"/>
        <v>+</v>
      </c>
    </row>
    <row r="176" spans="1:20" ht="18.75" customHeight="1" x14ac:dyDescent="0.2">
      <c r="A176" s="21">
        <v>25</v>
      </c>
      <c r="B176" s="102" t="s">
        <v>1</v>
      </c>
      <c r="C176" s="22"/>
      <c r="D176" s="22"/>
      <c r="E176" s="23">
        <v>0</v>
      </c>
      <c r="F176" s="24">
        <f t="shared" si="15"/>
        <v>0</v>
      </c>
      <c r="G176" s="22"/>
      <c r="H176" s="22"/>
      <c r="I176" s="23">
        <v>0</v>
      </c>
      <c r="J176" s="24">
        <f t="shared" si="16"/>
        <v>0</v>
      </c>
      <c r="K176" s="22"/>
      <c r="L176" s="22"/>
      <c r="M176" s="23">
        <v>0</v>
      </c>
      <c r="N176" s="24">
        <f t="shared" si="17"/>
        <v>0</v>
      </c>
      <c r="O176" s="112"/>
      <c r="P176" s="104"/>
      <c r="Q176" s="109">
        <v>0</v>
      </c>
      <c r="R176" s="112"/>
      <c r="S176" s="24">
        <f t="shared" si="18"/>
        <v>0</v>
      </c>
      <c r="T176" s="110" t="str">
        <f t="shared" si="19"/>
        <v>-</v>
      </c>
    </row>
    <row r="177" spans="1:20" ht="18.75" customHeight="1" x14ac:dyDescent="0.2">
      <c r="A177" s="21">
        <v>26</v>
      </c>
      <c r="B177" s="102" t="s">
        <v>1</v>
      </c>
      <c r="C177" s="22"/>
      <c r="D177" s="22"/>
      <c r="E177" s="23">
        <v>0</v>
      </c>
      <c r="F177" s="24">
        <f t="shared" si="15"/>
        <v>0</v>
      </c>
      <c r="G177" s="22"/>
      <c r="H177" s="22"/>
      <c r="I177" s="23">
        <v>0</v>
      </c>
      <c r="J177" s="24">
        <f t="shared" si="16"/>
        <v>0</v>
      </c>
      <c r="K177" s="22"/>
      <c r="L177" s="22"/>
      <c r="M177" s="23">
        <v>0</v>
      </c>
      <c r="N177" s="24">
        <f t="shared" si="17"/>
        <v>0</v>
      </c>
      <c r="O177" s="112"/>
      <c r="P177" s="104"/>
      <c r="Q177" s="108">
        <v>0</v>
      </c>
      <c r="R177" s="112"/>
      <c r="S177" s="24">
        <f t="shared" si="18"/>
        <v>0</v>
      </c>
      <c r="T177" s="110" t="str">
        <f t="shared" si="19"/>
        <v>-</v>
      </c>
    </row>
    <row r="178" spans="1:20" ht="18.75" customHeight="1" x14ac:dyDescent="0.2">
      <c r="A178" s="21">
        <v>27</v>
      </c>
      <c r="B178" s="102"/>
      <c r="C178" s="22"/>
      <c r="D178" s="22"/>
      <c r="E178" s="23">
        <v>0</v>
      </c>
      <c r="F178" s="24">
        <f t="shared" si="15"/>
        <v>0</v>
      </c>
      <c r="G178" s="22"/>
      <c r="H178" s="22"/>
      <c r="I178" s="23">
        <v>0</v>
      </c>
      <c r="J178" s="24">
        <f t="shared" si="16"/>
        <v>0</v>
      </c>
      <c r="K178" s="22"/>
      <c r="L178" s="22"/>
      <c r="M178" s="23">
        <v>0</v>
      </c>
      <c r="N178" s="24">
        <f t="shared" si="17"/>
        <v>0</v>
      </c>
      <c r="O178" s="112"/>
      <c r="P178" s="104"/>
      <c r="Q178" s="108">
        <v>0</v>
      </c>
      <c r="R178" s="112"/>
      <c r="S178" s="24">
        <f t="shared" si="18"/>
        <v>0</v>
      </c>
      <c r="T178" s="110" t="str">
        <f t="shared" si="19"/>
        <v>-</v>
      </c>
    </row>
    <row r="179" spans="1:20" ht="18.75" customHeight="1" x14ac:dyDescent="0.2">
      <c r="A179" s="21">
        <v>28</v>
      </c>
      <c r="B179" s="27"/>
      <c r="C179" s="22"/>
      <c r="D179" s="22"/>
      <c r="E179" s="23">
        <v>0</v>
      </c>
      <c r="F179" s="24">
        <f t="shared" si="15"/>
        <v>0</v>
      </c>
      <c r="G179" s="22"/>
      <c r="H179" s="22"/>
      <c r="I179" s="23">
        <v>0</v>
      </c>
      <c r="J179" s="24">
        <f t="shared" si="16"/>
        <v>0</v>
      </c>
      <c r="K179" s="22"/>
      <c r="L179" s="22"/>
      <c r="M179" s="23">
        <v>0</v>
      </c>
      <c r="N179" s="24">
        <f t="shared" si="17"/>
        <v>0</v>
      </c>
      <c r="O179" s="122"/>
      <c r="P179" s="134"/>
      <c r="Q179" s="108">
        <v>0</v>
      </c>
      <c r="R179" s="122"/>
      <c r="S179" s="24">
        <f t="shared" si="18"/>
        <v>0</v>
      </c>
      <c r="T179" s="110" t="str">
        <f t="shared" si="19"/>
        <v>-</v>
      </c>
    </row>
    <row r="180" spans="1:20" ht="18.75" customHeight="1" thickBot="1" x14ac:dyDescent="0.25">
      <c r="A180" s="21">
        <v>29</v>
      </c>
      <c r="B180" s="29"/>
      <c r="C180" s="22"/>
      <c r="D180" s="22"/>
      <c r="E180" s="23">
        <v>0</v>
      </c>
      <c r="F180" s="24">
        <f t="shared" si="15"/>
        <v>0</v>
      </c>
      <c r="G180" s="22"/>
      <c r="H180" s="22"/>
      <c r="I180" s="23">
        <v>0</v>
      </c>
      <c r="J180" s="24">
        <f t="shared" si="16"/>
        <v>0</v>
      </c>
      <c r="K180" s="22"/>
      <c r="L180" s="22"/>
      <c r="M180" s="23">
        <v>0</v>
      </c>
      <c r="N180" s="24">
        <f t="shared" si="17"/>
        <v>0</v>
      </c>
      <c r="O180" s="113"/>
      <c r="P180" s="114"/>
      <c r="Q180" s="108">
        <v>0</v>
      </c>
      <c r="R180" s="113"/>
      <c r="S180" s="24">
        <f t="shared" si="18"/>
        <v>0</v>
      </c>
      <c r="T180" s="26" t="str">
        <f t="shared" si="19"/>
        <v>-</v>
      </c>
    </row>
    <row r="181" spans="1:20" ht="18.75" customHeight="1" x14ac:dyDescent="0.2">
      <c r="A181" s="217" t="s">
        <v>23</v>
      </c>
      <c r="B181" s="218"/>
      <c r="C181" s="9">
        <f>COUNTIF(C152:C180,3)/T181</f>
        <v>0.16666666666666666</v>
      </c>
      <c r="D181" s="9">
        <f>COUNTIF(D152:D180,2)/T181</f>
        <v>0.45833333333333331</v>
      </c>
      <c r="E181" s="13">
        <f>COUNTIF(E152:E180,1)/T181</f>
        <v>0.375</v>
      </c>
      <c r="F181" s="219">
        <f>SUMIF(F152:F180,"&gt;0")/T181</f>
        <v>1.7916666666666667</v>
      </c>
      <c r="G181" s="9">
        <f>COUNTIF(G152:G180,3)/T181</f>
        <v>0.375</v>
      </c>
      <c r="H181" s="9">
        <f>COUNTIF(H152:H180,2)/T181</f>
        <v>0.29166666666666669</v>
      </c>
      <c r="I181" s="13">
        <f>COUNTIF(I152:I180,1)/T181</f>
        <v>0.33333333333333331</v>
      </c>
      <c r="J181" s="219">
        <f>SUMIF(J152:J180,"&gt;0")/T181</f>
        <v>2.0416666666666665</v>
      </c>
      <c r="K181" s="9">
        <f>COUNTIF(K152:K180,3)/T181</f>
        <v>0.41666666666666669</v>
      </c>
      <c r="L181" s="9">
        <f>COUNTIF(L152:L180,2)/T181</f>
        <v>0.25</v>
      </c>
      <c r="M181" s="13">
        <f>COUNTIF(M152:M180,1)/T181</f>
        <v>0.33333333333333331</v>
      </c>
      <c r="N181" s="219">
        <f>SUMIF(N152:N180,"&gt;0")/T181</f>
        <v>2.0833333333333335</v>
      </c>
      <c r="O181" s="9">
        <f>COUNTIF(O152:O180,3)/T181</f>
        <v>0.375</v>
      </c>
      <c r="P181" s="9">
        <f>COUNTIF(P152:P180,2)/T181</f>
        <v>0.20833333333333334</v>
      </c>
      <c r="Q181" s="9">
        <f>COUNTIF(Q152:Q180,1)/T181</f>
        <v>0.41666666666666669</v>
      </c>
      <c r="R181" s="9">
        <f>COUNTIF(R152:R180,3)/T181</f>
        <v>0</v>
      </c>
      <c r="S181" s="250">
        <f>SUMIF(S152:S180,"&gt;0")/T181</f>
        <v>1.9583333333333333</v>
      </c>
      <c r="T181" s="221">
        <f>COUNTIF(T152:T180,"+")</f>
        <v>24</v>
      </c>
    </row>
    <row r="182" spans="1:20" ht="18.75" customHeight="1" thickBot="1" x14ac:dyDescent="0.25">
      <c r="A182" s="227" t="s">
        <v>22</v>
      </c>
      <c r="B182" s="228"/>
      <c r="C182" s="15">
        <f>COUNTIF(C152:C180,"3")</f>
        <v>4</v>
      </c>
      <c r="D182" s="15">
        <f>COUNTIF(D152:D180,"2")</f>
        <v>11</v>
      </c>
      <c r="E182" s="16">
        <f>COUNTIF(E152:E180,"1")</f>
        <v>9</v>
      </c>
      <c r="F182" s="220"/>
      <c r="G182" s="15">
        <f>COUNTIF(G152:G180,"3")</f>
        <v>9</v>
      </c>
      <c r="H182" s="15">
        <f>COUNTIF(H152:H180,"2")</f>
        <v>7</v>
      </c>
      <c r="I182" s="16">
        <f>COUNTIF(I152:I180,"1")</f>
        <v>8</v>
      </c>
      <c r="J182" s="220"/>
      <c r="K182" s="15">
        <f>COUNTIF(K152:K180,"3")</f>
        <v>10</v>
      </c>
      <c r="L182" s="15">
        <f>COUNTIF(L152:L180,"2")</f>
        <v>6</v>
      </c>
      <c r="M182" s="16">
        <f>COUNTIF(M152:M180,"1")</f>
        <v>8</v>
      </c>
      <c r="N182" s="220"/>
      <c r="O182" s="15">
        <f>COUNTIF(O152:O180,"3")</f>
        <v>9</v>
      </c>
      <c r="P182" s="15">
        <f>COUNTIF(P152:P180,"2")</f>
        <v>5</v>
      </c>
      <c r="Q182" s="15">
        <f>COUNTIF(Q152:Q180,"1")</f>
        <v>10</v>
      </c>
      <c r="R182" s="15">
        <f>COUNTIF(R152:R180,"1")</f>
        <v>0</v>
      </c>
      <c r="S182" s="251"/>
      <c r="T182" s="222"/>
    </row>
    <row r="183" spans="1:20" ht="18.75" customHeight="1" x14ac:dyDescent="0.2">
      <c r="A183" s="19"/>
      <c r="B183" s="19"/>
      <c r="C183" s="20"/>
      <c r="D183" s="20"/>
      <c r="E183" s="20"/>
      <c r="F183" s="12"/>
      <c r="G183" s="20"/>
      <c r="H183" s="20"/>
      <c r="I183" s="20"/>
      <c r="J183" s="12"/>
      <c r="K183" s="20"/>
      <c r="L183" s="20"/>
      <c r="M183" s="20"/>
      <c r="N183" s="12"/>
      <c r="O183" s="20"/>
      <c r="P183" s="20"/>
      <c r="Q183" s="20"/>
      <c r="R183" s="20"/>
      <c r="S183" s="12"/>
      <c r="T183" s="20"/>
    </row>
    <row r="184" spans="1:20" ht="18.75" customHeight="1" x14ac:dyDescent="0.2">
      <c r="A184" s="19"/>
      <c r="B184" s="19"/>
      <c r="C184" s="20"/>
      <c r="D184" s="20"/>
      <c r="E184" s="20"/>
      <c r="F184" s="12"/>
      <c r="G184" s="20"/>
      <c r="H184" s="20"/>
      <c r="I184" s="20"/>
      <c r="J184" s="12"/>
      <c r="K184" s="20"/>
      <c r="L184" s="20"/>
      <c r="M184" s="20"/>
      <c r="N184" s="12"/>
      <c r="O184" s="20"/>
      <c r="P184" s="20"/>
      <c r="Q184" s="20"/>
      <c r="R184" s="20"/>
      <c r="S184" s="12"/>
      <c r="T184" s="20"/>
    </row>
    <row r="185" spans="1:20" ht="18.75" customHeight="1" x14ac:dyDescent="0.2">
      <c r="A185" s="19"/>
      <c r="B185" s="19"/>
      <c r="C185" s="20"/>
      <c r="D185" s="20"/>
      <c r="E185" s="20"/>
      <c r="F185" s="12"/>
      <c r="G185" s="20"/>
      <c r="H185" s="20"/>
      <c r="I185" s="20"/>
      <c r="J185" s="12"/>
      <c r="K185" s="20"/>
      <c r="L185" s="20"/>
      <c r="M185" s="20"/>
      <c r="N185" s="12"/>
      <c r="O185" s="20"/>
      <c r="P185" s="20"/>
      <c r="Q185" s="20"/>
      <c r="R185" s="20"/>
      <c r="S185" s="12"/>
      <c r="T185" s="20"/>
    </row>
    <row r="186" spans="1:20" ht="18.75" customHeight="1" x14ac:dyDescent="0.3">
      <c r="A186" s="234" t="s">
        <v>43</v>
      </c>
      <c r="B186" s="234"/>
      <c r="C186" s="234"/>
      <c r="D186" s="234"/>
      <c r="E186" s="234"/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</row>
    <row r="187" spans="1:20" ht="18.75" customHeight="1" x14ac:dyDescent="0.2">
      <c r="A187" s="235" t="s">
        <v>0</v>
      </c>
      <c r="B187" s="235"/>
      <c r="C187" s="235"/>
      <c r="D187" s="235"/>
      <c r="E187" s="235"/>
      <c r="F187" s="235"/>
      <c r="G187" s="235"/>
      <c r="H187" s="235"/>
      <c r="I187" s="235"/>
      <c r="J187" s="235"/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</row>
    <row r="188" spans="1:20" ht="18.75" customHeight="1" x14ac:dyDescent="0.2">
      <c r="A188" s="235" t="s">
        <v>53</v>
      </c>
      <c r="B188" s="235"/>
      <c r="C188" s="235"/>
      <c r="D188" s="235"/>
      <c r="E188" s="235"/>
      <c r="F188" s="235"/>
      <c r="G188" s="235"/>
      <c r="H188" s="235"/>
      <c r="I188" s="235"/>
      <c r="J188" s="235"/>
      <c r="K188" s="235"/>
      <c r="L188" s="235"/>
      <c r="M188" s="235"/>
      <c r="N188" s="235"/>
      <c r="O188" s="235"/>
      <c r="P188" s="235"/>
      <c r="Q188" s="235"/>
      <c r="R188" s="235"/>
      <c r="S188" s="235"/>
      <c r="T188" s="235"/>
    </row>
    <row r="189" spans="1:20" ht="18.75" customHeight="1" x14ac:dyDescent="0.3">
      <c r="A189" s="234" t="s">
        <v>49</v>
      </c>
      <c r="B189" s="234"/>
      <c r="C189" s="234"/>
      <c r="D189" s="234"/>
      <c r="E189" s="234"/>
      <c r="F189" s="234"/>
      <c r="G189" s="234"/>
      <c r="H189" s="234"/>
      <c r="I189" s="234"/>
      <c r="J189" s="234"/>
      <c r="K189" s="234"/>
      <c r="L189" s="234"/>
      <c r="M189" s="234"/>
      <c r="N189" s="234"/>
      <c r="O189" s="234"/>
      <c r="P189" s="234"/>
      <c r="Q189" s="234"/>
      <c r="R189" s="234"/>
      <c r="S189" s="234"/>
      <c r="T189" s="234"/>
    </row>
    <row r="190" spans="1:20" ht="18.75" customHeight="1" x14ac:dyDescent="0.2">
      <c r="A190" s="19"/>
      <c r="B190" s="19"/>
      <c r="C190" s="20"/>
      <c r="D190" s="20"/>
      <c r="E190" s="20"/>
      <c r="F190" s="12"/>
      <c r="G190" s="20"/>
      <c r="H190" s="20"/>
      <c r="I190" s="20"/>
      <c r="J190" s="12"/>
      <c r="K190" s="20"/>
      <c r="L190" s="20"/>
      <c r="M190" s="20"/>
      <c r="N190" s="12"/>
      <c r="O190" s="20"/>
      <c r="P190" s="20"/>
      <c r="Q190"/>
      <c r="R190"/>
      <c r="S190"/>
    </row>
    <row r="191" spans="1:20" s="89" customFormat="1" ht="18.75" customHeight="1" thickBot="1" x14ac:dyDescent="0.35">
      <c r="A191" s="236" t="s">
        <v>69</v>
      </c>
      <c r="B191" s="236"/>
      <c r="C191" s="237" t="s">
        <v>94</v>
      </c>
      <c r="D191" s="238"/>
      <c r="E191" s="238"/>
      <c r="F191" s="238"/>
      <c r="G191" s="238"/>
      <c r="H191" s="238"/>
      <c r="I191" s="238"/>
      <c r="J191" s="239"/>
      <c r="K191" s="95"/>
      <c r="L191" s="95"/>
      <c r="M191" s="95"/>
      <c r="N191" s="95"/>
      <c r="O191" s="95"/>
    </row>
    <row r="192" spans="1:20" s="89" customFormat="1" ht="18.75" customHeight="1" thickBot="1" x14ac:dyDescent="0.35">
      <c r="A192" s="236" t="s">
        <v>75</v>
      </c>
      <c r="B192" s="284"/>
      <c r="C192" s="285" t="s">
        <v>90</v>
      </c>
      <c r="D192" s="286"/>
      <c r="E192" s="286"/>
      <c r="F192" s="286"/>
      <c r="G192" s="286"/>
      <c r="H192" s="286"/>
      <c r="I192" s="286"/>
      <c r="J192" s="287"/>
      <c r="K192" s="160"/>
      <c r="L192" s="160"/>
      <c r="M192" s="160"/>
      <c r="N192" s="160"/>
      <c r="O192" s="160"/>
      <c r="P192" s="91"/>
      <c r="Q192" s="92"/>
      <c r="R192" s="93"/>
      <c r="S192" s="93"/>
    </row>
    <row r="193" spans="1:20" s="89" customFormat="1" ht="18.75" customHeight="1" x14ac:dyDescent="0.3">
      <c r="A193" s="90" t="s">
        <v>9</v>
      </c>
      <c r="B193" s="96"/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4"/>
      <c r="Q193" s="92"/>
      <c r="R193" s="93"/>
      <c r="S193" s="93"/>
    </row>
    <row r="194" spans="1:20" ht="18.75" customHeight="1" x14ac:dyDescent="0.2">
      <c r="A194" s="192" t="s">
        <v>50</v>
      </c>
      <c r="B194" s="192"/>
      <c r="C194" s="192"/>
      <c r="D194" s="192"/>
      <c r="E194" s="192"/>
      <c r="F194" s="192"/>
      <c r="G194" s="192"/>
      <c r="H194" s="192"/>
      <c r="I194" s="192"/>
      <c r="J194" s="192"/>
      <c r="K194" s="192"/>
      <c r="L194" s="192"/>
      <c r="M194" s="192"/>
      <c r="N194" s="192"/>
      <c r="O194" s="192"/>
      <c r="P194" s="99"/>
      <c r="Q194" s="2"/>
      <c r="R194" s="2"/>
      <c r="S194" s="2"/>
    </row>
    <row r="195" spans="1:20" ht="18.75" customHeight="1" thickBot="1" x14ac:dyDescent="0.25">
      <c r="A195" s="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/>
      <c r="R195"/>
      <c r="S195"/>
    </row>
    <row r="196" spans="1:20" ht="32.25" customHeight="1" x14ac:dyDescent="0.2">
      <c r="A196" s="240"/>
      <c r="B196" s="242" t="s">
        <v>1</v>
      </c>
      <c r="C196" s="244" t="s">
        <v>44</v>
      </c>
      <c r="D196" s="245"/>
      <c r="E196" s="246"/>
      <c r="F196" s="247" t="s">
        <v>29</v>
      </c>
      <c r="G196" s="244" t="s">
        <v>46</v>
      </c>
      <c r="H196" s="245"/>
      <c r="I196" s="246"/>
      <c r="J196" s="247" t="s">
        <v>29</v>
      </c>
      <c r="K196" s="249" t="s">
        <v>47</v>
      </c>
      <c r="L196" s="245"/>
      <c r="M196" s="246"/>
      <c r="N196" s="247" t="s">
        <v>29</v>
      </c>
      <c r="O196" s="244" t="s">
        <v>45</v>
      </c>
      <c r="P196" s="245"/>
      <c r="Q196" s="245"/>
      <c r="R196" s="246"/>
      <c r="S196" s="247" t="s">
        <v>29</v>
      </c>
      <c r="T196" s="247" t="s">
        <v>10</v>
      </c>
    </row>
    <row r="197" spans="1:20" ht="18.75" customHeight="1" thickBot="1" x14ac:dyDescent="0.25">
      <c r="A197" s="241"/>
      <c r="B197" s="243"/>
      <c r="C197" s="34" t="s">
        <v>2</v>
      </c>
      <c r="D197" s="34" t="s">
        <v>3</v>
      </c>
      <c r="E197" s="35" t="s">
        <v>4</v>
      </c>
      <c r="F197" s="248"/>
      <c r="G197" s="34" t="s">
        <v>2</v>
      </c>
      <c r="H197" s="34" t="s">
        <v>3</v>
      </c>
      <c r="I197" s="35" t="s">
        <v>4</v>
      </c>
      <c r="J197" s="248"/>
      <c r="K197" s="34" t="s">
        <v>2</v>
      </c>
      <c r="L197" s="34" t="s">
        <v>3</v>
      </c>
      <c r="M197" s="35" t="s">
        <v>4</v>
      </c>
      <c r="N197" s="248"/>
      <c r="O197" s="133" t="s">
        <v>2</v>
      </c>
      <c r="P197" s="34" t="s">
        <v>3</v>
      </c>
      <c r="Q197" s="118" t="s">
        <v>4</v>
      </c>
      <c r="R197" s="36" t="s">
        <v>4</v>
      </c>
      <c r="S197" s="248"/>
      <c r="T197" s="248"/>
    </row>
    <row r="198" spans="1:20" ht="18.75" customHeight="1" x14ac:dyDescent="0.2">
      <c r="A198" s="21">
        <v>1</v>
      </c>
      <c r="B198" s="102" t="s">
        <v>1</v>
      </c>
      <c r="C198" s="22">
        <v>3</v>
      </c>
      <c r="D198" s="22"/>
      <c r="E198" s="23"/>
      <c r="F198" s="24">
        <f>AVERAGE(C198:E198)</f>
        <v>3</v>
      </c>
      <c r="G198" s="22">
        <v>3</v>
      </c>
      <c r="H198" s="22"/>
      <c r="I198" s="23"/>
      <c r="J198" s="24">
        <f>AVERAGE(G198:I198)</f>
        <v>3</v>
      </c>
      <c r="K198" s="22"/>
      <c r="L198" s="22"/>
      <c r="M198" s="23">
        <v>1</v>
      </c>
      <c r="N198" s="24">
        <f>AVERAGE(K198:M198)</f>
        <v>1</v>
      </c>
      <c r="O198" s="116"/>
      <c r="P198" s="104"/>
      <c r="Q198" s="108">
        <v>1</v>
      </c>
      <c r="R198" s="25"/>
      <c r="S198" s="24">
        <f>AVERAGE(O198:R198)</f>
        <v>1</v>
      </c>
      <c r="T198" s="26" t="str">
        <f>IF(SUM(C198:E198,G198:I198,K198:M198,O198:Q198)&gt;0,"+","-")</f>
        <v>+</v>
      </c>
    </row>
    <row r="199" spans="1:20" ht="18.75" customHeight="1" x14ac:dyDescent="0.2">
      <c r="A199" s="21">
        <v>2</v>
      </c>
      <c r="B199" s="102" t="s">
        <v>1</v>
      </c>
      <c r="C199" s="22">
        <v>3</v>
      </c>
      <c r="D199" s="22"/>
      <c r="E199" s="23"/>
      <c r="F199" s="24">
        <f t="shared" ref="F199:F226" si="20">AVERAGE(C199:E199)</f>
        <v>3</v>
      </c>
      <c r="G199" s="22">
        <v>3</v>
      </c>
      <c r="H199" s="22"/>
      <c r="I199" s="23"/>
      <c r="J199" s="24">
        <f t="shared" ref="J199:J226" si="21">AVERAGE(G199:I199)</f>
        <v>3</v>
      </c>
      <c r="K199" s="22"/>
      <c r="L199" s="22"/>
      <c r="M199" s="23">
        <v>1</v>
      </c>
      <c r="N199" s="24">
        <f t="shared" ref="N199:N226" si="22">AVERAGE(K199:M199)</f>
        <v>1</v>
      </c>
      <c r="O199" s="116"/>
      <c r="P199" s="104"/>
      <c r="Q199" s="108">
        <v>1</v>
      </c>
      <c r="R199" s="25"/>
      <c r="S199" s="24">
        <f t="shared" ref="S199:S226" si="23">AVERAGE(O199:R199)</f>
        <v>1</v>
      </c>
      <c r="T199" s="26" t="str">
        <f t="shared" ref="T199:T226" si="24">IF(SUM(C199:E199,G199:I199,K199:M199,O199:Q199)&gt;0,"+","-")</f>
        <v>+</v>
      </c>
    </row>
    <row r="200" spans="1:20" ht="18.75" customHeight="1" x14ac:dyDescent="0.2">
      <c r="A200" s="21">
        <v>3</v>
      </c>
      <c r="B200" s="102" t="s">
        <v>1</v>
      </c>
      <c r="C200" s="22"/>
      <c r="D200" s="22"/>
      <c r="E200" s="23">
        <v>1</v>
      </c>
      <c r="F200" s="24">
        <f t="shared" si="20"/>
        <v>1</v>
      </c>
      <c r="G200" s="22"/>
      <c r="H200" s="22"/>
      <c r="I200" s="23">
        <v>1</v>
      </c>
      <c r="J200" s="24">
        <f t="shared" si="21"/>
        <v>1</v>
      </c>
      <c r="K200" s="22"/>
      <c r="L200" s="22"/>
      <c r="M200" s="23">
        <v>1</v>
      </c>
      <c r="N200" s="24">
        <f t="shared" si="22"/>
        <v>1</v>
      </c>
      <c r="O200" s="116"/>
      <c r="P200" s="104"/>
      <c r="Q200" s="108">
        <v>1</v>
      </c>
      <c r="R200" s="25"/>
      <c r="S200" s="24">
        <f t="shared" si="23"/>
        <v>1</v>
      </c>
      <c r="T200" s="26" t="str">
        <f t="shared" si="24"/>
        <v>+</v>
      </c>
    </row>
    <row r="201" spans="1:20" ht="18.75" customHeight="1" x14ac:dyDescent="0.2">
      <c r="A201" s="21">
        <v>4</v>
      </c>
      <c r="B201" s="102" t="s">
        <v>1</v>
      </c>
      <c r="C201" s="22"/>
      <c r="D201" s="22"/>
      <c r="E201" s="23">
        <v>1</v>
      </c>
      <c r="F201" s="24">
        <f t="shared" si="20"/>
        <v>1</v>
      </c>
      <c r="G201" s="22"/>
      <c r="H201" s="22"/>
      <c r="I201" s="23">
        <v>1</v>
      </c>
      <c r="J201" s="24">
        <f t="shared" si="21"/>
        <v>1</v>
      </c>
      <c r="K201" s="22"/>
      <c r="L201" s="22"/>
      <c r="M201" s="23">
        <v>1</v>
      </c>
      <c r="N201" s="24">
        <f t="shared" si="22"/>
        <v>1</v>
      </c>
      <c r="O201" s="116"/>
      <c r="P201" s="104"/>
      <c r="Q201" s="108">
        <v>1</v>
      </c>
      <c r="R201" s="25"/>
      <c r="S201" s="24">
        <f t="shared" si="23"/>
        <v>1</v>
      </c>
      <c r="T201" s="26" t="str">
        <f t="shared" si="24"/>
        <v>+</v>
      </c>
    </row>
    <row r="202" spans="1:20" ht="18.75" customHeight="1" x14ac:dyDescent="0.2">
      <c r="A202" s="21">
        <v>5</v>
      </c>
      <c r="B202" s="102" t="s">
        <v>1</v>
      </c>
      <c r="C202" s="22"/>
      <c r="D202" s="22"/>
      <c r="E202" s="23">
        <v>1</v>
      </c>
      <c r="F202" s="24">
        <f t="shared" si="20"/>
        <v>1</v>
      </c>
      <c r="G202" s="22"/>
      <c r="H202" s="22"/>
      <c r="I202" s="23">
        <v>1</v>
      </c>
      <c r="J202" s="24">
        <f t="shared" si="21"/>
        <v>1</v>
      </c>
      <c r="K202" s="22"/>
      <c r="L202" s="22"/>
      <c r="M202" s="23">
        <v>1</v>
      </c>
      <c r="N202" s="24">
        <f t="shared" si="22"/>
        <v>1</v>
      </c>
      <c r="O202" s="116"/>
      <c r="P202" s="104"/>
      <c r="Q202" s="108">
        <v>1</v>
      </c>
      <c r="R202" s="25"/>
      <c r="S202" s="24">
        <f t="shared" si="23"/>
        <v>1</v>
      </c>
      <c r="T202" s="26" t="str">
        <f t="shared" si="24"/>
        <v>+</v>
      </c>
    </row>
    <row r="203" spans="1:20" ht="18.75" customHeight="1" x14ac:dyDescent="0.2">
      <c r="A203" s="21">
        <v>6</v>
      </c>
      <c r="B203" s="102" t="s">
        <v>1</v>
      </c>
      <c r="C203" s="22"/>
      <c r="D203" s="22"/>
      <c r="E203" s="23">
        <v>1</v>
      </c>
      <c r="F203" s="24">
        <f t="shared" si="20"/>
        <v>1</v>
      </c>
      <c r="G203" s="22"/>
      <c r="H203" s="22"/>
      <c r="I203" s="23">
        <v>1</v>
      </c>
      <c r="J203" s="24">
        <f t="shared" si="21"/>
        <v>1</v>
      </c>
      <c r="K203" s="22"/>
      <c r="L203" s="22"/>
      <c r="M203" s="23">
        <v>1</v>
      </c>
      <c r="N203" s="24">
        <f t="shared" si="22"/>
        <v>1</v>
      </c>
      <c r="O203" s="116"/>
      <c r="P203" s="104"/>
      <c r="Q203" s="108">
        <v>1</v>
      </c>
      <c r="R203" s="25"/>
      <c r="S203" s="24">
        <f t="shared" si="23"/>
        <v>1</v>
      </c>
      <c r="T203" s="26" t="str">
        <f t="shared" si="24"/>
        <v>+</v>
      </c>
    </row>
    <row r="204" spans="1:20" ht="18.75" customHeight="1" x14ac:dyDescent="0.2">
      <c r="A204" s="21">
        <v>7</v>
      </c>
      <c r="B204" s="102" t="s">
        <v>1</v>
      </c>
      <c r="C204" s="22"/>
      <c r="D204" s="22"/>
      <c r="E204" s="23">
        <v>1</v>
      </c>
      <c r="F204" s="24">
        <f t="shared" si="20"/>
        <v>1</v>
      </c>
      <c r="G204" s="22"/>
      <c r="H204" s="22"/>
      <c r="I204" s="23">
        <v>1</v>
      </c>
      <c r="J204" s="24">
        <f t="shared" si="21"/>
        <v>1</v>
      </c>
      <c r="K204" s="22"/>
      <c r="L204" s="22"/>
      <c r="M204" s="23">
        <v>1</v>
      </c>
      <c r="N204" s="24">
        <f t="shared" si="22"/>
        <v>1</v>
      </c>
      <c r="O204" s="116"/>
      <c r="P204" s="104"/>
      <c r="Q204" s="108">
        <v>1</v>
      </c>
      <c r="R204" s="25"/>
      <c r="S204" s="24">
        <f t="shared" si="23"/>
        <v>1</v>
      </c>
      <c r="T204" s="26" t="str">
        <f t="shared" si="24"/>
        <v>+</v>
      </c>
    </row>
    <row r="205" spans="1:20" ht="18.75" customHeight="1" x14ac:dyDescent="0.2">
      <c r="A205" s="21">
        <v>8</v>
      </c>
      <c r="B205" s="102" t="s">
        <v>1</v>
      </c>
      <c r="C205" s="22"/>
      <c r="D205" s="22"/>
      <c r="E205" s="23">
        <v>1</v>
      </c>
      <c r="F205" s="24">
        <f t="shared" si="20"/>
        <v>1</v>
      </c>
      <c r="G205" s="22"/>
      <c r="H205" s="22"/>
      <c r="I205" s="23">
        <v>1</v>
      </c>
      <c r="J205" s="24">
        <f t="shared" si="21"/>
        <v>1</v>
      </c>
      <c r="K205" s="22"/>
      <c r="L205" s="22"/>
      <c r="M205" s="23">
        <v>1</v>
      </c>
      <c r="N205" s="24">
        <f t="shared" si="22"/>
        <v>1</v>
      </c>
      <c r="O205" s="116"/>
      <c r="P205" s="104"/>
      <c r="Q205" s="108">
        <v>1</v>
      </c>
      <c r="R205" s="25"/>
      <c r="S205" s="24">
        <f t="shared" si="23"/>
        <v>1</v>
      </c>
      <c r="T205" s="26" t="str">
        <f t="shared" si="24"/>
        <v>+</v>
      </c>
    </row>
    <row r="206" spans="1:20" ht="18.75" customHeight="1" x14ac:dyDescent="0.2">
      <c r="A206" s="21">
        <v>9</v>
      </c>
      <c r="B206" s="102" t="s">
        <v>1</v>
      </c>
      <c r="C206" s="22"/>
      <c r="D206" s="22"/>
      <c r="E206" s="23">
        <v>1</v>
      </c>
      <c r="F206" s="24">
        <f t="shared" si="20"/>
        <v>1</v>
      </c>
      <c r="G206" s="22"/>
      <c r="H206" s="22"/>
      <c r="I206" s="23">
        <v>1</v>
      </c>
      <c r="J206" s="24">
        <f t="shared" si="21"/>
        <v>1</v>
      </c>
      <c r="K206" s="22"/>
      <c r="L206" s="22"/>
      <c r="M206" s="23">
        <v>1</v>
      </c>
      <c r="N206" s="24">
        <f t="shared" si="22"/>
        <v>1</v>
      </c>
      <c r="O206" s="116"/>
      <c r="P206" s="104"/>
      <c r="Q206" s="108">
        <v>1</v>
      </c>
      <c r="R206" s="25"/>
      <c r="S206" s="24">
        <f t="shared" si="23"/>
        <v>1</v>
      </c>
      <c r="T206" s="26" t="str">
        <f t="shared" si="24"/>
        <v>+</v>
      </c>
    </row>
    <row r="207" spans="1:20" ht="18.75" customHeight="1" x14ac:dyDescent="0.2">
      <c r="A207" s="21">
        <v>10</v>
      </c>
      <c r="B207" s="102" t="s">
        <v>1</v>
      </c>
      <c r="C207" s="22"/>
      <c r="D207" s="22"/>
      <c r="E207" s="23">
        <v>1</v>
      </c>
      <c r="F207" s="24">
        <f t="shared" si="20"/>
        <v>1</v>
      </c>
      <c r="G207" s="22"/>
      <c r="H207" s="22">
        <v>2</v>
      </c>
      <c r="I207" s="23"/>
      <c r="J207" s="24">
        <f t="shared" si="21"/>
        <v>2</v>
      </c>
      <c r="K207" s="22"/>
      <c r="L207" s="22"/>
      <c r="M207" s="23">
        <v>1</v>
      </c>
      <c r="N207" s="24">
        <f t="shared" si="22"/>
        <v>1</v>
      </c>
      <c r="O207" s="116"/>
      <c r="P207" s="104">
        <v>2</v>
      </c>
      <c r="Q207" s="108"/>
      <c r="R207" s="25"/>
      <c r="S207" s="24">
        <f t="shared" si="23"/>
        <v>2</v>
      </c>
      <c r="T207" s="26" t="str">
        <f t="shared" si="24"/>
        <v>+</v>
      </c>
    </row>
    <row r="208" spans="1:20" ht="18.75" customHeight="1" x14ac:dyDescent="0.2">
      <c r="A208" s="21">
        <v>11</v>
      </c>
      <c r="B208" s="102" t="s">
        <v>1</v>
      </c>
      <c r="C208" s="22"/>
      <c r="D208" s="22">
        <v>2</v>
      </c>
      <c r="E208" s="23"/>
      <c r="F208" s="24">
        <f t="shared" si="20"/>
        <v>2</v>
      </c>
      <c r="G208" s="22"/>
      <c r="H208" s="22">
        <v>2</v>
      </c>
      <c r="I208" s="23"/>
      <c r="J208" s="24">
        <f t="shared" si="21"/>
        <v>2</v>
      </c>
      <c r="K208" s="22"/>
      <c r="L208" s="22">
        <v>2</v>
      </c>
      <c r="M208" s="23"/>
      <c r="N208" s="24">
        <f t="shared" si="22"/>
        <v>2</v>
      </c>
      <c r="O208" s="116"/>
      <c r="P208" s="104">
        <v>2</v>
      </c>
      <c r="Q208" s="108"/>
      <c r="R208" s="25"/>
      <c r="S208" s="24">
        <f t="shared" si="23"/>
        <v>2</v>
      </c>
      <c r="T208" s="26" t="str">
        <f t="shared" si="24"/>
        <v>+</v>
      </c>
    </row>
    <row r="209" spans="1:20" ht="18.75" customHeight="1" x14ac:dyDescent="0.2">
      <c r="A209" s="21">
        <v>12</v>
      </c>
      <c r="B209" s="102" t="s">
        <v>1</v>
      </c>
      <c r="C209" s="22"/>
      <c r="D209" s="22">
        <v>2</v>
      </c>
      <c r="E209" s="23"/>
      <c r="F209" s="24">
        <f t="shared" si="20"/>
        <v>2</v>
      </c>
      <c r="G209" s="22"/>
      <c r="H209" s="22">
        <v>2</v>
      </c>
      <c r="I209" s="23"/>
      <c r="J209" s="24">
        <f t="shared" si="21"/>
        <v>2</v>
      </c>
      <c r="K209" s="22"/>
      <c r="L209" s="22">
        <v>2</v>
      </c>
      <c r="M209" s="23"/>
      <c r="N209" s="24">
        <f t="shared" si="22"/>
        <v>2</v>
      </c>
      <c r="O209" s="116"/>
      <c r="P209" s="104">
        <v>2</v>
      </c>
      <c r="Q209" s="108"/>
      <c r="R209" s="25"/>
      <c r="S209" s="24">
        <f t="shared" si="23"/>
        <v>2</v>
      </c>
      <c r="T209" s="26" t="str">
        <f t="shared" si="24"/>
        <v>+</v>
      </c>
    </row>
    <row r="210" spans="1:20" ht="18.75" customHeight="1" x14ac:dyDescent="0.2">
      <c r="A210" s="21">
        <v>13</v>
      </c>
      <c r="B210" s="102" t="s">
        <v>1</v>
      </c>
      <c r="C210" s="22"/>
      <c r="D210" s="22">
        <v>2</v>
      </c>
      <c r="E210" s="23"/>
      <c r="F210" s="24">
        <f t="shared" si="20"/>
        <v>2</v>
      </c>
      <c r="G210" s="22"/>
      <c r="H210" s="22">
        <v>2</v>
      </c>
      <c r="I210" s="23"/>
      <c r="J210" s="24">
        <f t="shared" si="21"/>
        <v>2</v>
      </c>
      <c r="K210" s="22"/>
      <c r="L210" s="22">
        <v>2</v>
      </c>
      <c r="M210" s="23"/>
      <c r="N210" s="24">
        <f t="shared" si="22"/>
        <v>2</v>
      </c>
      <c r="O210" s="116"/>
      <c r="P210" s="104"/>
      <c r="Q210" s="108">
        <v>1</v>
      </c>
      <c r="R210" s="25"/>
      <c r="S210" s="24">
        <f t="shared" si="23"/>
        <v>1</v>
      </c>
      <c r="T210" s="26" t="str">
        <f t="shared" si="24"/>
        <v>+</v>
      </c>
    </row>
    <row r="211" spans="1:20" ht="18.75" customHeight="1" x14ac:dyDescent="0.2">
      <c r="A211" s="21">
        <v>14</v>
      </c>
      <c r="B211" s="102" t="s">
        <v>1</v>
      </c>
      <c r="C211" s="22"/>
      <c r="D211" s="22">
        <v>2</v>
      </c>
      <c r="E211" s="23"/>
      <c r="F211" s="24">
        <f t="shared" si="20"/>
        <v>2</v>
      </c>
      <c r="G211" s="22"/>
      <c r="H211" s="22">
        <v>2</v>
      </c>
      <c r="I211" s="23"/>
      <c r="J211" s="24">
        <f t="shared" si="21"/>
        <v>2</v>
      </c>
      <c r="K211" s="22"/>
      <c r="L211" s="22">
        <v>2</v>
      </c>
      <c r="M211" s="23"/>
      <c r="N211" s="24">
        <f t="shared" si="22"/>
        <v>2</v>
      </c>
      <c r="O211" s="116"/>
      <c r="P211" s="104"/>
      <c r="Q211" s="108">
        <v>1</v>
      </c>
      <c r="R211" s="25"/>
      <c r="S211" s="24">
        <f t="shared" si="23"/>
        <v>1</v>
      </c>
      <c r="T211" s="26" t="str">
        <f t="shared" si="24"/>
        <v>+</v>
      </c>
    </row>
    <row r="212" spans="1:20" ht="18.75" customHeight="1" x14ac:dyDescent="0.2">
      <c r="A212" s="21">
        <v>15</v>
      </c>
      <c r="B212" s="102" t="s">
        <v>1</v>
      </c>
      <c r="C212" s="22"/>
      <c r="D212" s="22">
        <v>2</v>
      </c>
      <c r="E212" s="23"/>
      <c r="F212" s="24">
        <f t="shared" si="20"/>
        <v>2</v>
      </c>
      <c r="G212" s="22"/>
      <c r="H212" s="22">
        <v>2</v>
      </c>
      <c r="I212" s="23"/>
      <c r="J212" s="24">
        <f t="shared" si="21"/>
        <v>2</v>
      </c>
      <c r="K212" s="22"/>
      <c r="L212" s="22">
        <v>2</v>
      </c>
      <c r="M212" s="23"/>
      <c r="N212" s="24">
        <f t="shared" si="22"/>
        <v>2</v>
      </c>
      <c r="O212" s="116"/>
      <c r="P212" s="104"/>
      <c r="Q212" s="108">
        <v>1</v>
      </c>
      <c r="R212" s="25"/>
      <c r="S212" s="24">
        <f t="shared" si="23"/>
        <v>1</v>
      </c>
      <c r="T212" s="26" t="str">
        <f t="shared" si="24"/>
        <v>+</v>
      </c>
    </row>
    <row r="213" spans="1:20" ht="18.75" customHeight="1" x14ac:dyDescent="0.2">
      <c r="A213" s="21">
        <v>16</v>
      </c>
      <c r="B213" s="102" t="s">
        <v>1</v>
      </c>
      <c r="C213" s="22"/>
      <c r="D213" s="22">
        <v>2</v>
      </c>
      <c r="E213" s="23"/>
      <c r="F213" s="24">
        <f t="shared" si="20"/>
        <v>2</v>
      </c>
      <c r="G213" s="22"/>
      <c r="H213" s="22">
        <v>2</v>
      </c>
      <c r="I213" s="23"/>
      <c r="J213" s="24">
        <f t="shared" si="21"/>
        <v>2</v>
      </c>
      <c r="K213" s="22"/>
      <c r="L213" s="22">
        <v>2</v>
      </c>
      <c r="M213" s="23"/>
      <c r="N213" s="24">
        <f t="shared" si="22"/>
        <v>2</v>
      </c>
      <c r="O213" s="116"/>
      <c r="P213" s="104"/>
      <c r="Q213" s="108">
        <v>1</v>
      </c>
      <c r="R213" s="25"/>
      <c r="S213" s="24">
        <f t="shared" si="23"/>
        <v>1</v>
      </c>
      <c r="T213" s="26" t="str">
        <f t="shared" si="24"/>
        <v>+</v>
      </c>
    </row>
    <row r="214" spans="1:20" ht="18.75" customHeight="1" x14ac:dyDescent="0.2">
      <c r="A214" s="21">
        <v>17</v>
      </c>
      <c r="B214" s="102" t="s">
        <v>1</v>
      </c>
      <c r="C214" s="22"/>
      <c r="D214" s="22">
        <v>2</v>
      </c>
      <c r="E214" s="23"/>
      <c r="F214" s="24">
        <f t="shared" si="20"/>
        <v>2</v>
      </c>
      <c r="G214" s="22"/>
      <c r="H214" s="22">
        <v>2</v>
      </c>
      <c r="I214" s="23"/>
      <c r="J214" s="24">
        <f t="shared" si="21"/>
        <v>2</v>
      </c>
      <c r="K214" s="22"/>
      <c r="L214" s="22">
        <v>2</v>
      </c>
      <c r="M214" s="23"/>
      <c r="N214" s="24">
        <f t="shared" si="22"/>
        <v>2</v>
      </c>
      <c r="O214" s="116">
        <v>3</v>
      </c>
      <c r="P214" s="104"/>
      <c r="Q214" s="108"/>
      <c r="R214" s="25"/>
      <c r="S214" s="24">
        <f t="shared" si="23"/>
        <v>3</v>
      </c>
      <c r="T214" s="26" t="str">
        <f t="shared" si="24"/>
        <v>+</v>
      </c>
    </row>
    <row r="215" spans="1:20" ht="18.75" customHeight="1" x14ac:dyDescent="0.2">
      <c r="A215" s="21">
        <v>18</v>
      </c>
      <c r="B215" s="102" t="s">
        <v>1</v>
      </c>
      <c r="C215" s="22"/>
      <c r="D215" s="22">
        <v>2</v>
      </c>
      <c r="E215" s="23"/>
      <c r="F215" s="24">
        <f t="shared" si="20"/>
        <v>2</v>
      </c>
      <c r="G215" s="22"/>
      <c r="H215" s="22">
        <v>2</v>
      </c>
      <c r="I215" s="23"/>
      <c r="J215" s="24">
        <f t="shared" si="21"/>
        <v>2</v>
      </c>
      <c r="K215" s="22"/>
      <c r="L215" s="22">
        <v>2</v>
      </c>
      <c r="M215" s="23"/>
      <c r="N215" s="24">
        <f t="shared" si="22"/>
        <v>2</v>
      </c>
      <c r="O215" s="116">
        <v>3</v>
      </c>
      <c r="P215" s="104"/>
      <c r="Q215" s="108"/>
      <c r="R215" s="25"/>
      <c r="S215" s="24">
        <f t="shared" si="23"/>
        <v>3</v>
      </c>
      <c r="T215" s="26" t="str">
        <f t="shared" si="24"/>
        <v>+</v>
      </c>
    </row>
    <row r="216" spans="1:20" ht="18.75" customHeight="1" x14ac:dyDescent="0.2">
      <c r="A216" s="21">
        <v>19</v>
      </c>
      <c r="B216" s="102" t="s">
        <v>1</v>
      </c>
      <c r="C216" s="22"/>
      <c r="D216" s="22">
        <v>2</v>
      </c>
      <c r="E216" s="23"/>
      <c r="F216" s="24">
        <f t="shared" si="20"/>
        <v>2</v>
      </c>
      <c r="G216" s="22"/>
      <c r="H216" s="22">
        <v>2</v>
      </c>
      <c r="I216" s="23"/>
      <c r="J216" s="24">
        <f t="shared" si="21"/>
        <v>2</v>
      </c>
      <c r="K216" s="22"/>
      <c r="L216" s="22">
        <v>2</v>
      </c>
      <c r="M216" s="23"/>
      <c r="N216" s="24">
        <f t="shared" si="22"/>
        <v>2</v>
      </c>
      <c r="O216" s="112">
        <v>3</v>
      </c>
      <c r="P216" s="98"/>
      <c r="Q216" s="108"/>
      <c r="R216" s="25"/>
      <c r="S216" s="24">
        <f t="shared" si="23"/>
        <v>3</v>
      </c>
      <c r="T216" s="26" t="str">
        <f t="shared" si="24"/>
        <v>+</v>
      </c>
    </row>
    <row r="217" spans="1:20" ht="18.75" customHeight="1" x14ac:dyDescent="0.2">
      <c r="A217" s="21">
        <v>20</v>
      </c>
      <c r="B217" s="102" t="s">
        <v>1</v>
      </c>
      <c r="C217" s="22"/>
      <c r="D217" s="22">
        <v>2</v>
      </c>
      <c r="E217" s="23"/>
      <c r="F217" s="24">
        <f t="shared" si="20"/>
        <v>2</v>
      </c>
      <c r="G217" s="22"/>
      <c r="H217" s="22">
        <v>2</v>
      </c>
      <c r="I217" s="23"/>
      <c r="J217" s="24">
        <f t="shared" si="21"/>
        <v>2</v>
      </c>
      <c r="K217" s="22"/>
      <c r="L217" s="22">
        <v>2</v>
      </c>
      <c r="M217" s="23"/>
      <c r="N217" s="24">
        <f t="shared" si="22"/>
        <v>2</v>
      </c>
      <c r="O217" s="112">
        <v>3</v>
      </c>
      <c r="P217" s="104"/>
      <c r="Q217" s="108"/>
      <c r="R217" s="25"/>
      <c r="S217" s="24">
        <f t="shared" si="23"/>
        <v>3</v>
      </c>
      <c r="T217" s="26" t="str">
        <f t="shared" si="24"/>
        <v>+</v>
      </c>
    </row>
    <row r="218" spans="1:20" ht="18.75" customHeight="1" x14ac:dyDescent="0.2">
      <c r="A218" s="21">
        <v>21</v>
      </c>
      <c r="B218" s="102" t="s">
        <v>1</v>
      </c>
      <c r="C218" s="22"/>
      <c r="D218" s="22"/>
      <c r="E218" s="23">
        <v>1</v>
      </c>
      <c r="F218" s="24">
        <f t="shared" si="20"/>
        <v>1</v>
      </c>
      <c r="G218" s="22"/>
      <c r="H218" s="22"/>
      <c r="I218" s="23">
        <v>1</v>
      </c>
      <c r="J218" s="24">
        <f t="shared" si="21"/>
        <v>1</v>
      </c>
      <c r="K218" s="22"/>
      <c r="L218" s="22"/>
      <c r="M218" s="23">
        <v>1</v>
      </c>
      <c r="N218" s="24">
        <f t="shared" si="22"/>
        <v>1</v>
      </c>
      <c r="O218" s="112"/>
      <c r="P218" s="104"/>
      <c r="Q218" s="108">
        <v>1</v>
      </c>
      <c r="R218" s="25"/>
      <c r="S218" s="24">
        <f t="shared" ref="S218:S225" si="25">AVERAGE(P218:R218)</f>
        <v>1</v>
      </c>
      <c r="T218" s="26" t="str">
        <f t="shared" si="24"/>
        <v>+</v>
      </c>
    </row>
    <row r="219" spans="1:20" ht="18.75" customHeight="1" x14ac:dyDescent="0.2">
      <c r="A219" s="21">
        <v>22</v>
      </c>
      <c r="B219" s="102" t="s">
        <v>1</v>
      </c>
      <c r="C219" s="22"/>
      <c r="D219" s="22"/>
      <c r="E219" s="23">
        <v>1</v>
      </c>
      <c r="F219" s="24">
        <f t="shared" si="20"/>
        <v>1</v>
      </c>
      <c r="G219" s="22"/>
      <c r="H219" s="22"/>
      <c r="I219" s="23">
        <v>1</v>
      </c>
      <c r="J219" s="24">
        <f t="shared" si="21"/>
        <v>1</v>
      </c>
      <c r="K219" s="22"/>
      <c r="L219" s="22"/>
      <c r="M219" s="23">
        <v>1</v>
      </c>
      <c r="N219" s="24">
        <f t="shared" si="22"/>
        <v>1</v>
      </c>
      <c r="O219" s="112"/>
      <c r="P219" s="104"/>
      <c r="Q219" s="108">
        <v>1</v>
      </c>
      <c r="R219" s="25"/>
      <c r="S219" s="24">
        <f t="shared" si="25"/>
        <v>1</v>
      </c>
      <c r="T219" s="26" t="str">
        <f t="shared" si="24"/>
        <v>+</v>
      </c>
    </row>
    <row r="220" spans="1:20" ht="18.75" customHeight="1" x14ac:dyDescent="0.2">
      <c r="A220" s="21">
        <v>23</v>
      </c>
      <c r="B220" s="102" t="s">
        <v>1</v>
      </c>
      <c r="C220" s="22"/>
      <c r="D220" s="22"/>
      <c r="E220" s="23">
        <v>1</v>
      </c>
      <c r="F220" s="24">
        <f t="shared" si="20"/>
        <v>1</v>
      </c>
      <c r="G220" s="22"/>
      <c r="H220" s="22"/>
      <c r="I220" s="23">
        <v>1</v>
      </c>
      <c r="J220" s="24">
        <f t="shared" si="21"/>
        <v>1</v>
      </c>
      <c r="K220" s="22"/>
      <c r="L220" s="22"/>
      <c r="M220" s="23">
        <v>1</v>
      </c>
      <c r="N220" s="24">
        <f t="shared" si="22"/>
        <v>1</v>
      </c>
      <c r="O220" s="112"/>
      <c r="P220" s="104"/>
      <c r="Q220" s="108">
        <v>1</v>
      </c>
      <c r="R220" s="25"/>
      <c r="S220" s="24">
        <f t="shared" si="25"/>
        <v>1</v>
      </c>
      <c r="T220" s="26" t="str">
        <f t="shared" si="24"/>
        <v>+</v>
      </c>
    </row>
    <row r="221" spans="1:20" ht="18.75" customHeight="1" x14ac:dyDescent="0.2">
      <c r="A221" s="21">
        <v>24</v>
      </c>
      <c r="B221" s="102" t="s">
        <v>1</v>
      </c>
      <c r="C221" s="22"/>
      <c r="D221" s="22"/>
      <c r="E221" s="23">
        <v>1</v>
      </c>
      <c r="F221" s="24">
        <f t="shared" si="20"/>
        <v>1</v>
      </c>
      <c r="G221" s="22"/>
      <c r="H221" s="22"/>
      <c r="I221" s="23">
        <v>1</v>
      </c>
      <c r="J221" s="24">
        <f t="shared" si="21"/>
        <v>1</v>
      </c>
      <c r="K221" s="22"/>
      <c r="L221" s="22"/>
      <c r="M221" s="23">
        <v>1</v>
      </c>
      <c r="N221" s="24">
        <f t="shared" si="22"/>
        <v>1</v>
      </c>
      <c r="O221" s="112"/>
      <c r="P221" s="104"/>
      <c r="Q221" s="108">
        <v>1</v>
      </c>
      <c r="R221" s="25"/>
      <c r="S221" s="24">
        <f t="shared" si="25"/>
        <v>1</v>
      </c>
      <c r="T221" s="26" t="str">
        <f t="shared" si="24"/>
        <v>+</v>
      </c>
    </row>
    <row r="222" spans="1:20" ht="18.75" customHeight="1" x14ac:dyDescent="0.2">
      <c r="A222" s="28">
        <v>25</v>
      </c>
      <c r="B222" s="102" t="s">
        <v>1</v>
      </c>
      <c r="C222" s="30"/>
      <c r="D222" s="30"/>
      <c r="E222" s="31">
        <v>1</v>
      </c>
      <c r="F222" s="24">
        <f t="shared" si="20"/>
        <v>1</v>
      </c>
      <c r="G222" s="30"/>
      <c r="H222" s="30"/>
      <c r="I222" s="31">
        <v>1</v>
      </c>
      <c r="J222" s="24">
        <f t="shared" si="21"/>
        <v>1</v>
      </c>
      <c r="K222" s="30"/>
      <c r="L222" s="30"/>
      <c r="M222" s="31">
        <v>1</v>
      </c>
      <c r="N222" s="24">
        <f t="shared" si="22"/>
        <v>1</v>
      </c>
      <c r="O222" s="122"/>
      <c r="P222" s="134"/>
      <c r="Q222" s="121">
        <v>1</v>
      </c>
      <c r="R222" s="33"/>
      <c r="S222" s="24">
        <f t="shared" si="25"/>
        <v>1</v>
      </c>
      <c r="T222" s="26" t="str">
        <f t="shared" si="24"/>
        <v>+</v>
      </c>
    </row>
    <row r="223" spans="1:20" ht="18.75" customHeight="1" x14ac:dyDescent="0.2">
      <c r="A223" s="28">
        <v>26</v>
      </c>
      <c r="B223" s="102" t="s">
        <v>1</v>
      </c>
      <c r="C223" s="30"/>
      <c r="D223" s="30"/>
      <c r="E223" s="31">
        <v>0</v>
      </c>
      <c r="F223" s="24">
        <f t="shared" si="20"/>
        <v>0</v>
      </c>
      <c r="G223" s="30"/>
      <c r="H223" s="30"/>
      <c r="I223" s="31">
        <v>0</v>
      </c>
      <c r="J223" s="24">
        <f t="shared" si="21"/>
        <v>0</v>
      </c>
      <c r="K223" s="30"/>
      <c r="L223" s="30"/>
      <c r="M223" s="31">
        <v>0</v>
      </c>
      <c r="N223" s="24">
        <f t="shared" si="22"/>
        <v>0</v>
      </c>
      <c r="O223" s="122"/>
      <c r="P223" s="134"/>
      <c r="Q223" s="121">
        <v>0</v>
      </c>
      <c r="R223" s="33"/>
      <c r="S223" s="24">
        <f t="shared" si="25"/>
        <v>0</v>
      </c>
      <c r="T223" s="26" t="str">
        <f t="shared" si="24"/>
        <v>-</v>
      </c>
    </row>
    <row r="224" spans="1:20" ht="18.75" customHeight="1" x14ac:dyDescent="0.2">
      <c r="A224" s="28">
        <v>27</v>
      </c>
      <c r="B224" s="102"/>
      <c r="C224" s="30"/>
      <c r="D224" s="30"/>
      <c r="E224" s="31">
        <v>0</v>
      </c>
      <c r="F224" s="24">
        <f t="shared" si="20"/>
        <v>0</v>
      </c>
      <c r="G224" s="30"/>
      <c r="H224" s="30"/>
      <c r="I224" s="31">
        <v>0</v>
      </c>
      <c r="J224" s="24">
        <f t="shared" si="21"/>
        <v>0</v>
      </c>
      <c r="K224" s="30"/>
      <c r="L224" s="30"/>
      <c r="M224" s="31">
        <v>0</v>
      </c>
      <c r="N224" s="24">
        <f t="shared" si="22"/>
        <v>0</v>
      </c>
      <c r="O224" s="122"/>
      <c r="P224" s="134"/>
      <c r="Q224" s="121">
        <v>0</v>
      </c>
      <c r="R224" s="33"/>
      <c r="S224" s="24">
        <f t="shared" si="25"/>
        <v>0</v>
      </c>
      <c r="T224" s="26" t="str">
        <f t="shared" si="24"/>
        <v>-</v>
      </c>
    </row>
    <row r="225" spans="1:20" ht="18.75" customHeight="1" x14ac:dyDescent="0.2">
      <c r="A225" s="28">
        <v>28</v>
      </c>
      <c r="B225" s="27"/>
      <c r="C225" s="30"/>
      <c r="D225" s="30"/>
      <c r="E225" s="31">
        <v>0</v>
      </c>
      <c r="F225" s="24">
        <f t="shared" si="20"/>
        <v>0</v>
      </c>
      <c r="G225" s="30"/>
      <c r="H225" s="30"/>
      <c r="I225" s="31">
        <v>0</v>
      </c>
      <c r="J225" s="24">
        <f t="shared" si="21"/>
        <v>0</v>
      </c>
      <c r="K225" s="30"/>
      <c r="L225" s="30"/>
      <c r="M225" s="31">
        <v>0</v>
      </c>
      <c r="N225" s="24">
        <f t="shared" si="22"/>
        <v>0</v>
      </c>
      <c r="O225" s="122"/>
      <c r="P225" s="134"/>
      <c r="Q225" s="121">
        <v>0</v>
      </c>
      <c r="R225" s="33"/>
      <c r="S225" s="24">
        <f t="shared" si="25"/>
        <v>0</v>
      </c>
      <c r="T225" s="26" t="str">
        <f t="shared" si="24"/>
        <v>-</v>
      </c>
    </row>
    <row r="226" spans="1:20" ht="18.75" customHeight="1" thickBot="1" x14ac:dyDescent="0.25">
      <c r="A226" s="28">
        <v>29</v>
      </c>
      <c r="B226" s="29"/>
      <c r="C226" s="30"/>
      <c r="D226" s="30"/>
      <c r="E226" s="31">
        <v>0</v>
      </c>
      <c r="F226" s="32">
        <f t="shared" si="20"/>
        <v>0</v>
      </c>
      <c r="G226" s="30"/>
      <c r="H226" s="30"/>
      <c r="I226" s="31">
        <v>0</v>
      </c>
      <c r="J226" s="32">
        <f t="shared" si="21"/>
        <v>0</v>
      </c>
      <c r="K226" s="30"/>
      <c r="L226" s="30"/>
      <c r="M226" s="31">
        <v>0</v>
      </c>
      <c r="N226" s="32">
        <f t="shared" si="22"/>
        <v>0</v>
      </c>
      <c r="O226" s="122"/>
      <c r="P226" s="134"/>
      <c r="Q226" s="121">
        <v>0</v>
      </c>
      <c r="R226" s="33"/>
      <c r="S226" s="24">
        <f t="shared" si="23"/>
        <v>0</v>
      </c>
      <c r="T226" s="26" t="str">
        <f t="shared" si="24"/>
        <v>-</v>
      </c>
    </row>
    <row r="227" spans="1:20" ht="18.75" customHeight="1" x14ac:dyDescent="0.2">
      <c r="A227" s="217" t="s">
        <v>23</v>
      </c>
      <c r="B227" s="218"/>
      <c r="C227" s="9">
        <f>COUNTIF(C198:C226,3)/T227</f>
        <v>0.08</v>
      </c>
      <c r="D227" s="9">
        <f>COUNTIF(D198:D226,2)/T227</f>
        <v>0.4</v>
      </c>
      <c r="E227" s="13">
        <f>COUNTIF(E198:E226,1)/T227</f>
        <v>0.52</v>
      </c>
      <c r="F227" s="219">
        <f>SUMIF(F198:F226,"&gt;0")/T227</f>
        <v>1.56</v>
      </c>
      <c r="G227" s="9">
        <f>COUNTIF(G198:G226,3)/T227</f>
        <v>0.08</v>
      </c>
      <c r="H227" s="9">
        <f>COUNTIF(H198:H226,2)/T227</f>
        <v>0.44</v>
      </c>
      <c r="I227" s="13">
        <f>COUNTIF(I198:I226,1)/T227</f>
        <v>0.48</v>
      </c>
      <c r="J227" s="219">
        <f>SUMIF(J198:J226,"&gt;0")/T227</f>
        <v>1.6</v>
      </c>
      <c r="K227" s="9">
        <f>COUNTIF(K198:K226,3)/T227</f>
        <v>0</v>
      </c>
      <c r="L227" s="9">
        <f>COUNTIF(L198:L226,2)/T227</f>
        <v>0.4</v>
      </c>
      <c r="M227" s="13">
        <f>COUNTIF(M198:M226,1)/T227</f>
        <v>0.6</v>
      </c>
      <c r="N227" s="219">
        <f>SUMIF(N198:N226,"&gt;0")/T227</f>
        <v>1.4</v>
      </c>
      <c r="O227" s="9">
        <f>COUNTIF(O198:O226,3)/T227</f>
        <v>0.16</v>
      </c>
      <c r="P227" s="9">
        <f>COUNTIF(P198:P226,2)/T227</f>
        <v>0.12</v>
      </c>
      <c r="Q227" s="9">
        <f>COUNTIF(Q198:Q226,1)/T227</f>
        <v>0.72</v>
      </c>
      <c r="R227" s="9">
        <f>COUNTIF(R198:R226,3)/T227</f>
        <v>0</v>
      </c>
      <c r="S227" s="250">
        <f>SUMIF(S198:S226,"&gt;0")/T227</f>
        <v>1.44</v>
      </c>
      <c r="T227" s="221">
        <f>COUNTIF(T198:T226,"+")</f>
        <v>25</v>
      </c>
    </row>
    <row r="228" spans="1:20" ht="18.75" customHeight="1" thickBot="1" x14ac:dyDescent="0.25">
      <c r="A228" s="227" t="s">
        <v>22</v>
      </c>
      <c r="B228" s="228"/>
      <c r="C228" s="15">
        <f>COUNTIF(C198:C226,"3")</f>
        <v>2</v>
      </c>
      <c r="D228" s="15">
        <f>COUNTIF(D198:D226,"2")</f>
        <v>10</v>
      </c>
      <c r="E228" s="16">
        <f>COUNTIF(E198:E226,"1")</f>
        <v>13</v>
      </c>
      <c r="F228" s="220"/>
      <c r="G228" s="15">
        <f>COUNTIF(G198:G226,"3")</f>
        <v>2</v>
      </c>
      <c r="H228" s="15">
        <f>COUNTIF(H198:H226,"2")</f>
        <v>11</v>
      </c>
      <c r="I228" s="16">
        <f>COUNTIF(I198:I226,"1")</f>
        <v>12</v>
      </c>
      <c r="J228" s="220"/>
      <c r="K228" s="15">
        <f>COUNTIF(K198:K226,"3")</f>
        <v>0</v>
      </c>
      <c r="L228" s="15">
        <f>COUNTIF(L198:L226,"2")</f>
        <v>10</v>
      </c>
      <c r="M228" s="16">
        <f>COUNTIF(M198:M226,"1")</f>
        <v>15</v>
      </c>
      <c r="N228" s="220"/>
      <c r="O228" s="15">
        <f>COUNTIF(O198:O226,"3")</f>
        <v>4</v>
      </c>
      <c r="P228" s="15">
        <f>COUNTIF(P198:P226,"2")</f>
        <v>3</v>
      </c>
      <c r="Q228" s="15">
        <f>COUNTIF(Q198:Q226,"1")</f>
        <v>18</v>
      </c>
      <c r="R228" s="15">
        <f>COUNTIF(R198:R226,"3")</f>
        <v>0</v>
      </c>
      <c r="S228" s="251"/>
      <c r="T228" s="222"/>
    </row>
    <row r="229" spans="1:20" ht="18.75" customHeight="1" x14ac:dyDescent="0.2">
      <c r="A229" s="19"/>
      <c r="B229" s="19"/>
      <c r="C229" s="20"/>
      <c r="D229" s="20"/>
      <c r="E229" s="20"/>
      <c r="F229" s="12"/>
      <c r="G229" s="20"/>
      <c r="H229" s="20"/>
      <c r="I229" s="20"/>
      <c r="J229" s="12"/>
      <c r="K229" s="20"/>
      <c r="L229" s="20"/>
      <c r="M229" s="20"/>
      <c r="N229" s="12"/>
      <c r="O229" s="20"/>
      <c r="P229" s="20"/>
      <c r="Q229" s="20"/>
      <c r="R229" s="20"/>
      <c r="S229" s="12"/>
      <c r="T229" s="20"/>
    </row>
    <row r="230" spans="1:20" ht="18.75" customHeight="1" x14ac:dyDescent="0.2">
      <c r="A230" s="19"/>
      <c r="B230" s="19"/>
      <c r="C230" s="20"/>
      <c r="D230" s="20"/>
      <c r="E230" s="20"/>
      <c r="F230" s="12"/>
      <c r="G230" s="20"/>
      <c r="H230" s="20"/>
      <c r="I230" s="20"/>
      <c r="J230" s="12"/>
      <c r="K230" s="20"/>
      <c r="L230" s="20"/>
      <c r="M230" s="20"/>
      <c r="N230" s="12"/>
      <c r="O230" s="20"/>
      <c r="P230" s="20"/>
      <c r="Q230" s="20"/>
      <c r="R230" s="20"/>
      <c r="S230" s="12"/>
      <c r="T230" s="20"/>
    </row>
    <row r="231" spans="1:20" ht="18.75" customHeight="1" x14ac:dyDescent="0.2">
      <c r="A231" s="19"/>
      <c r="B231" s="19"/>
      <c r="C231" s="20"/>
      <c r="D231" s="20"/>
      <c r="E231" s="20"/>
      <c r="F231" s="12"/>
      <c r="G231" s="20"/>
      <c r="H231" s="20"/>
      <c r="I231" s="20"/>
      <c r="J231" s="12"/>
      <c r="K231" s="20"/>
      <c r="L231" s="20"/>
      <c r="M231" s="20"/>
      <c r="N231" s="12"/>
      <c r="O231" s="20"/>
      <c r="P231" s="20"/>
      <c r="Q231"/>
      <c r="R231"/>
      <c r="S231"/>
    </row>
    <row r="232" spans="1:20" ht="18.75" customHeight="1" x14ac:dyDescent="0.3">
      <c r="A232" s="234" t="s">
        <v>48</v>
      </c>
      <c r="B232" s="234"/>
      <c r="C232" s="234"/>
      <c r="D232" s="234"/>
      <c r="E232" s="234"/>
      <c r="F232" s="234"/>
      <c r="G232" s="234"/>
      <c r="H232" s="234"/>
      <c r="I232" s="234"/>
      <c r="J232" s="234"/>
      <c r="K232" s="234"/>
      <c r="L232" s="234"/>
      <c r="M232" s="234"/>
      <c r="N232" s="234"/>
      <c r="O232" s="234"/>
      <c r="P232" s="234"/>
      <c r="Q232" s="234"/>
      <c r="R232" s="234"/>
      <c r="S232" s="234"/>
      <c r="T232" s="234"/>
    </row>
    <row r="233" spans="1:20" ht="18.75" customHeight="1" x14ac:dyDescent="0.2">
      <c r="A233" s="235" t="s">
        <v>0</v>
      </c>
      <c r="B233" s="235"/>
      <c r="C233" s="235"/>
      <c r="D233" s="235"/>
      <c r="E233" s="235"/>
      <c r="F233" s="235"/>
      <c r="G233" s="235"/>
      <c r="H233" s="235"/>
      <c r="I233" s="235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</row>
    <row r="234" spans="1:20" ht="18.75" customHeight="1" x14ac:dyDescent="0.2">
      <c r="A234" s="235" t="s">
        <v>53</v>
      </c>
      <c r="B234" s="235"/>
      <c r="C234" s="235"/>
      <c r="D234" s="235"/>
      <c r="E234" s="235"/>
      <c r="F234" s="235"/>
      <c r="G234" s="235"/>
      <c r="H234" s="235"/>
      <c r="I234" s="235"/>
      <c r="J234" s="235"/>
      <c r="K234" s="235"/>
      <c r="L234" s="235"/>
      <c r="M234" s="235"/>
      <c r="N234" s="235"/>
      <c r="O234" s="235"/>
      <c r="P234" s="235"/>
      <c r="Q234" s="235"/>
      <c r="R234" s="235"/>
      <c r="S234" s="235"/>
      <c r="T234" s="235"/>
    </row>
    <row r="235" spans="1:20" ht="18.75" customHeight="1" x14ac:dyDescent="0.3">
      <c r="A235" s="234" t="s">
        <v>49</v>
      </c>
      <c r="B235" s="234"/>
      <c r="C235" s="234"/>
      <c r="D235" s="234"/>
      <c r="E235" s="234"/>
      <c r="F235" s="234"/>
      <c r="G235" s="234"/>
      <c r="H235" s="234"/>
      <c r="I235" s="234"/>
      <c r="J235" s="234"/>
      <c r="K235" s="234"/>
      <c r="L235" s="234"/>
      <c r="M235" s="234"/>
      <c r="N235" s="234"/>
      <c r="O235" s="234"/>
      <c r="P235" s="234"/>
      <c r="Q235" s="234"/>
      <c r="R235" s="234"/>
      <c r="S235" s="234"/>
      <c r="T235" s="234"/>
    </row>
    <row r="236" spans="1:20" ht="18.75" customHeight="1" x14ac:dyDescent="0.2">
      <c r="A236" s="19"/>
      <c r="B236" s="19"/>
      <c r="C236" s="20"/>
      <c r="D236" s="20"/>
      <c r="E236" s="20"/>
      <c r="F236" s="12"/>
      <c r="G236" s="20"/>
      <c r="H236" s="20"/>
      <c r="I236" s="20"/>
      <c r="J236" s="12"/>
      <c r="K236" s="20"/>
      <c r="L236" s="20"/>
      <c r="M236" s="20"/>
      <c r="N236" s="12"/>
      <c r="O236" s="20"/>
      <c r="P236" s="20"/>
      <c r="Q236" s="63"/>
      <c r="R236"/>
      <c r="S236"/>
    </row>
    <row r="237" spans="1:20" s="89" customFormat="1" ht="18.75" customHeight="1" thickBot="1" x14ac:dyDescent="0.35">
      <c r="A237" s="236" t="s">
        <v>69</v>
      </c>
      <c r="B237" s="236"/>
      <c r="C237" s="237" t="s">
        <v>94</v>
      </c>
      <c r="D237" s="238"/>
      <c r="E237" s="238"/>
      <c r="F237" s="238"/>
      <c r="G237" s="238"/>
      <c r="H237" s="238"/>
      <c r="I237" s="238"/>
      <c r="J237" s="239"/>
      <c r="K237" s="95"/>
      <c r="L237" s="95"/>
      <c r="M237" s="95"/>
      <c r="N237" s="95"/>
      <c r="O237" s="95"/>
    </row>
    <row r="238" spans="1:20" s="89" customFormat="1" ht="18.75" customHeight="1" thickBot="1" x14ac:dyDescent="0.35">
      <c r="A238" s="236" t="s">
        <v>75</v>
      </c>
      <c r="B238" s="284"/>
      <c r="C238" s="285" t="s">
        <v>90</v>
      </c>
      <c r="D238" s="286"/>
      <c r="E238" s="286"/>
      <c r="F238" s="286"/>
      <c r="G238" s="286"/>
      <c r="H238" s="286"/>
      <c r="I238" s="286"/>
      <c r="J238" s="287"/>
      <c r="K238" s="160"/>
      <c r="L238" s="160"/>
      <c r="M238" s="160"/>
      <c r="N238" s="160"/>
      <c r="O238" s="160"/>
      <c r="P238" s="91"/>
      <c r="Q238" s="92"/>
      <c r="R238" s="93"/>
      <c r="S238" s="93"/>
    </row>
    <row r="239" spans="1:20" s="89" customFormat="1" ht="18.75" customHeight="1" x14ac:dyDescent="0.3">
      <c r="A239" s="90" t="s">
        <v>9</v>
      </c>
      <c r="B239" s="96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4"/>
      <c r="Q239" s="92"/>
      <c r="R239" s="93"/>
      <c r="S239" s="93"/>
    </row>
    <row r="240" spans="1:20" ht="18.75" customHeight="1" x14ac:dyDescent="0.2">
      <c r="A240" s="192" t="s">
        <v>50</v>
      </c>
      <c r="B240" s="192"/>
      <c r="C240" s="192"/>
      <c r="D240" s="192"/>
      <c r="E240" s="192"/>
      <c r="F240" s="192"/>
      <c r="G240" s="192"/>
      <c r="H240" s="192"/>
      <c r="I240" s="192"/>
      <c r="J240" s="192"/>
      <c r="K240" s="192"/>
      <c r="L240" s="192"/>
      <c r="M240" s="192"/>
      <c r="N240" s="192"/>
      <c r="O240" s="192"/>
      <c r="P240" s="99"/>
      <c r="Q240" s="2"/>
      <c r="R240" s="2"/>
      <c r="S240" s="2"/>
    </row>
    <row r="241" spans="1:19" ht="18.75" customHeight="1" thickBot="1" x14ac:dyDescent="0.25">
      <c r="A241" s="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/>
      <c r="R241"/>
      <c r="S241"/>
    </row>
    <row r="242" spans="1:19" ht="33.75" customHeight="1" thickTop="1" x14ac:dyDescent="0.2">
      <c r="A242" s="277"/>
      <c r="B242" s="279" t="s">
        <v>1</v>
      </c>
      <c r="C242" s="244" t="s">
        <v>46</v>
      </c>
      <c r="D242" s="245"/>
      <c r="E242" s="246"/>
      <c r="F242" s="247" t="s">
        <v>29</v>
      </c>
      <c r="G242" s="249" t="s">
        <v>47</v>
      </c>
      <c r="H242" s="245"/>
      <c r="I242" s="246"/>
      <c r="J242" s="247" t="s">
        <v>29</v>
      </c>
      <c r="K242" s="275" t="s">
        <v>10</v>
      </c>
      <c r="L242" s="271" t="s">
        <v>76</v>
      </c>
      <c r="M242" s="272"/>
      <c r="N242" s="291" t="s">
        <v>77</v>
      </c>
      <c r="O242" s="292"/>
      <c r="P242"/>
      <c r="Q242"/>
      <c r="R242"/>
      <c r="S242"/>
    </row>
    <row r="243" spans="1:19" ht="24" customHeight="1" thickBot="1" x14ac:dyDescent="0.25">
      <c r="A243" s="278"/>
      <c r="B243" s="280"/>
      <c r="C243" s="34" t="s">
        <v>2</v>
      </c>
      <c r="D243" s="34" t="s">
        <v>3</v>
      </c>
      <c r="E243" s="35" t="s">
        <v>4</v>
      </c>
      <c r="F243" s="248"/>
      <c r="G243" s="34" t="s">
        <v>2</v>
      </c>
      <c r="H243" s="34" t="s">
        <v>3</v>
      </c>
      <c r="I243" s="35" t="s">
        <v>4</v>
      </c>
      <c r="J243" s="248"/>
      <c r="K243" s="276"/>
      <c r="L243" s="273"/>
      <c r="M243" s="274"/>
      <c r="N243" s="293"/>
      <c r="O243" s="294"/>
      <c r="P243"/>
      <c r="Q243"/>
      <c r="R243"/>
      <c r="S243"/>
    </row>
    <row r="244" spans="1:19" ht="18.75" customHeight="1" thickTop="1" thickBot="1" x14ac:dyDescent="0.3">
      <c r="A244" s="21">
        <v>1</v>
      </c>
      <c r="B244" s="102" t="s">
        <v>1</v>
      </c>
      <c r="C244" s="22">
        <v>3</v>
      </c>
      <c r="D244" s="22"/>
      <c r="E244" s="23"/>
      <c r="F244" s="24">
        <f>AVERAGE(C244:E244)</f>
        <v>3</v>
      </c>
      <c r="G244" s="22">
        <v>3</v>
      </c>
      <c r="H244" s="22"/>
      <c r="I244" s="23"/>
      <c r="J244" s="24">
        <f>AVERAGE(G244:I244)</f>
        <v>3</v>
      </c>
      <c r="K244" s="26" t="str">
        <f>IF(SUM(C244:E244,G244:I244)&gt;0,"+","-")</f>
        <v>+</v>
      </c>
      <c r="L244" s="215">
        <f t="shared" ref="L244:L261" si="26">SUM(J244,F244,S198,N198,J198,F198,S152,N152,J152,F152,S105,N105,J105,F105,S59,N59,J59,F59,S13,N13,J13,F13)</f>
        <v>60</v>
      </c>
      <c r="M244" s="216"/>
      <c r="N244" s="295">
        <f>'под.Б (Н.Г.11-12)'!L244</f>
        <v>53</v>
      </c>
      <c r="O244" s="296"/>
      <c r="P244"/>
      <c r="Q244"/>
      <c r="R244"/>
      <c r="S244"/>
    </row>
    <row r="245" spans="1:19" ht="18.75" customHeight="1" thickTop="1" thickBot="1" x14ac:dyDescent="0.3">
      <c r="A245" s="21">
        <v>2</v>
      </c>
      <c r="B245" s="102" t="s">
        <v>1</v>
      </c>
      <c r="C245" s="22">
        <v>3</v>
      </c>
      <c r="D245" s="22"/>
      <c r="E245" s="23"/>
      <c r="F245" s="24">
        <f t="shared" ref="F245:F272" si="27">AVERAGE(C245:E245)</f>
        <v>3</v>
      </c>
      <c r="G245" s="22">
        <v>3</v>
      </c>
      <c r="H245" s="22"/>
      <c r="I245" s="23"/>
      <c r="J245" s="24">
        <f t="shared" ref="J245:J272" si="28">AVERAGE(G245:I245)</f>
        <v>3</v>
      </c>
      <c r="K245" s="26" t="str">
        <f t="shared" ref="K245:K272" si="29">IF(SUM(C245:E245,G245:I245)&gt;0,"+","-")</f>
        <v>+</v>
      </c>
      <c r="L245" s="215">
        <f t="shared" si="26"/>
        <v>60</v>
      </c>
      <c r="M245" s="216"/>
      <c r="N245" s="295">
        <f>'под.Б (Н.Г.11-12)'!L245</f>
        <v>49</v>
      </c>
      <c r="O245" s="296"/>
      <c r="P245"/>
      <c r="Q245"/>
      <c r="R245"/>
      <c r="S245"/>
    </row>
    <row r="246" spans="1:19" ht="18.75" customHeight="1" thickTop="1" thickBot="1" x14ac:dyDescent="0.3">
      <c r="A246" s="21">
        <v>3</v>
      </c>
      <c r="B246" s="102" t="s">
        <v>1</v>
      </c>
      <c r="C246" s="22">
        <v>3</v>
      </c>
      <c r="D246" s="22"/>
      <c r="E246" s="23"/>
      <c r="F246" s="24">
        <f t="shared" si="27"/>
        <v>3</v>
      </c>
      <c r="G246" s="22">
        <v>3</v>
      </c>
      <c r="H246" s="22"/>
      <c r="I246" s="23"/>
      <c r="J246" s="24">
        <f t="shared" si="28"/>
        <v>3</v>
      </c>
      <c r="K246" s="26" t="str">
        <f t="shared" si="29"/>
        <v>+</v>
      </c>
      <c r="L246" s="215">
        <f t="shared" si="26"/>
        <v>56</v>
      </c>
      <c r="M246" s="216"/>
      <c r="N246" s="295">
        <f>'под.Б (Н.Г.11-12)'!L246</f>
        <v>45</v>
      </c>
      <c r="O246" s="296"/>
      <c r="P246"/>
      <c r="Q246"/>
      <c r="R246"/>
      <c r="S246"/>
    </row>
    <row r="247" spans="1:19" ht="18.75" customHeight="1" thickTop="1" thickBot="1" x14ac:dyDescent="0.3">
      <c r="A247" s="21">
        <v>4</v>
      </c>
      <c r="B247" s="102" t="s">
        <v>1</v>
      </c>
      <c r="C247" s="22">
        <v>3</v>
      </c>
      <c r="D247" s="22"/>
      <c r="E247" s="23"/>
      <c r="F247" s="24">
        <f t="shared" si="27"/>
        <v>3</v>
      </c>
      <c r="G247" s="22">
        <v>3</v>
      </c>
      <c r="H247" s="22"/>
      <c r="I247" s="23"/>
      <c r="J247" s="24">
        <f t="shared" si="28"/>
        <v>3</v>
      </c>
      <c r="K247" s="26" t="str">
        <f t="shared" si="29"/>
        <v>+</v>
      </c>
      <c r="L247" s="215">
        <f t="shared" si="26"/>
        <v>54</v>
      </c>
      <c r="M247" s="216"/>
      <c r="N247" s="295">
        <f>'под.Б (Н.Г.11-12)'!L247</f>
        <v>43</v>
      </c>
      <c r="O247" s="296"/>
      <c r="P247"/>
      <c r="Q247"/>
      <c r="R247"/>
      <c r="S247"/>
    </row>
    <row r="248" spans="1:19" ht="18.75" customHeight="1" thickTop="1" thickBot="1" x14ac:dyDescent="0.3">
      <c r="A248" s="21">
        <v>5</v>
      </c>
      <c r="B248" s="102" t="s">
        <v>1</v>
      </c>
      <c r="C248" s="22">
        <v>3</v>
      </c>
      <c r="D248" s="22"/>
      <c r="E248" s="23"/>
      <c r="F248" s="24">
        <f t="shared" si="27"/>
        <v>3</v>
      </c>
      <c r="G248" s="22">
        <v>3</v>
      </c>
      <c r="H248" s="22"/>
      <c r="I248" s="23"/>
      <c r="J248" s="24">
        <f t="shared" si="28"/>
        <v>3</v>
      </c>
      <c r="K248" s="26" t="str">
        <f t="shared" si="29"/>
        <v>+</v>
      </c>
      <c r="L248" s="215">
        <f t="shared" si="26"/>
        <v>53</v>
      </c>
      <c r="M248" s="216"/>
      <c r="N248" s="295">
        <f>'под.Б (Н.Г.11-12)'!L248</f>
        <v>42</v>
      </c>
      <c r="O248" s="296"/>
      <c r="P248"/>
      <c r="Q248"/>
      <c r="R248"/>
      <c r="S248"/>
    </row>
    <row r="249" spans="1:19" ht="18.75" customHeight="1" thickTop="1" thickBot="1" x14ac:dyDescent="0.3">
      <c r="A249" s="21">
        <v>6</v>
      </c>
      <c r="B249" s="102" t="s">
        <v>1</v>
      </c>
      <c r="C249" s="22">
        <v>3</v>
      </c>
      <c r="D249" s="22"/>
      <c r="E249" s="23"/>
      <c r="F249" s="24">
        <f t="shared" si="27"/>
        <v>3</v>
      </c>
      <c r="G249" s="22">
        <v>3</v>
      </c>
      <c r="H249" s="22"/>
      <c r="I249" s="23"/>
      <c r="J249" s="24">
        <f t="shared" si="28"/>
        <v>3</v>
      </c>
      <c r="K249" s="26" t="str">
        <f t="shared" si="29"/>
        <v>+</v>
      </c>
      <c r="L249" s="215">
        <f t="shared" si="26"/>
        <v>52</v>
      </c>
      <c r="M249" s="216"/>
      <c r="N249" s="295">
        <f>'под.Б (Н.Г.11-12)'!L249</f>
        <v>37</v>
      </c>
      <c r="O249" s="296"/>
      <c r="P249"/>
      <c r="Q249"/>
      <c r="R249"/>
      <c r="S249"/>
    </row>
    <row r="250" spans="1:19" ht="18.75" customHeight="1" thickTop="1" thickBot="1" x14ac:dyDescent="0.3">
      <c r="A250" s="21">
        <v>7</v>
      </c>
      <c r="B250" s="102" t="s">
        <v>1</v>
      </c>
      <c r="C250" s="22">
        <v>3</v>
      </c>
      <c r="D250" s="22"/>
      <c r="E250" s="23"/>
      <c r="F250" s="24">
        <f t="shared" si="27"/>
        <v>3</v>
      </c>
      <c r="G250" s="22">
        <v>3</v>
      </c>
      <c r="H250" s="22"/>
      <c r="I250" s="23"/>
      <c r="J250" s="24">
        <f t="shared" si="28"/>
        <v>3</v>
      </c>
      <c r="K250" s="26" t="str">
        <f t="shared" si="29"/>
        <v>+</v>
      </c>
      <c r="L250" s="215">
        <f t="shared" si="26"/>
        <v>51</v>
      </c>
      <c r="M250" s="216"/>
      <c r="N250" s="295">
        <f>'под.Б (Н.Г.11-12)'!L250</f>
        <v>34</v>
      </c>
      <c r="O250" s="296"/>
      <c r="P250"/>
      <c r="Q250"/>
      <c r="R250"/>
      <c r="S250"/>
    </row>
    <row r="251" spans="1:19" ht="18.75" customHeight="1" thickTop="1" thickBot="1" x14ac:dyDescent="0.3">
      <c r="A251" s="21">
        <v>8</v>
      </c>
      <c r="B251" s="102" t="s">
        <v>1</v>
      </c>
      <c r="C251" s="22">
        <v>3</v>
      </c>
      <c r="D251" s="22"/>
      <c r="E251" s="23"/>
      <c r="F251" s="24">
        <f t="shared" si="27"/>
        <v>3</v>
      </c>
      <c r="G251" s="22">
        <v>3</v>
      </c>
      <c r="H251" s="22"/>
      <c r="I251" s="23"/>
      <c r="J251" s="24">
        <f t="shared" si="28"/>
        <v>3</v>
      </c>
      <c r="K251" s="26" t="str">
        <f t="shared" si="29"/>
        <v>+</v>
      </c>
      <c r="L251" s="215">
        <f t="shared" si="26"/>
        <v>50</v>
      </c>
      <c r="M251" s="216"/>
      <c r="N251" s="295">
        <f>'под.Б (Н.Г.11-12)'!L251</f>
        <v>31</v>
      </c>
      <c r="O251" s="296"/>
      <c r="P251"/>
      <c r="Q251"/>
      <c r="R251"/>
      <c r="S251"/>
    </row>
    <row r="252" spans="1:19" ht="18.75" customHeight="1" thickTop="1" thickBot="1" x14ac:dyDescent="0.3">
      <c r="A252" s="21">
        <v>9</v>
      </c>
      <c r="B252" s="102" t="s">
        <v>1</v>
      </c>
      <c r="C252" s="22">
        <v>3</v>
      </c>
      <c r="D252" s="22"/>
      <c r="E252" s="23"/>
      <c r="F252" s="24">
        <f t="shared" si="27"/>
        <v>3</v>
      </c>
      <c r="G252" s="22">
        <v>3</v>
      </c>
      <c r="H252" s="22"/>
      <c r="I252" s="23"/>
      <c r="J252" s="24">
        <f t="shared" si="28"/>
        <v>3</v>
      </c>
      <c r="K252" s="26" t="str">
        <f t="shared" si="29"/>
        <v>+</v>
      </c>
      <c r="L252" s="215">
        <f t="shared" si="26"/>
        <v>51</v>
      </c>
      <c r="M252" s="216"/>
      <c r="N252" s="295">
        <f>'под.Б (Н.Г.11-12)'!L252</f>
        <v>32</v>
      </c>
      <c r="O252" s="296"/>
      <c r="P252"/>
      <c r="Q252"/>
      <c r="R252"/>
      <c r="S252"/>
    </row>
    <row r="253" spans="1:19" ht="18.75" customHeight="1" thickTop="1" thickBot="1" x14ac:dyDescent="0.3">
      <c r="A253" s="21">
        <v>10</v>
      </c>
      <c r="B253" s="102" t="s">
        <v>1</v>
      </c>
      <c r="C253" s="22">
        <v>3</v>
      </c>
      <c r="D253" s="22"/>
      <c r="E253" s="23"/>
      <c r="F253" s="24">
        <f t="shared" si="27"/>
        <v>3</v>
      </c>
      <c r="G253" s="22">
        <v>3</v>
      </c>
      <c r="H253" s="22"/>
      <c r="I253" s="23"/>
      <c r="J253" s="24">
        <f t="shared" si="28"/>
        <v>3</v>
      </c>
      <c r="K253" s="26" t="str">
        <f t="shared" si="29"/>
        <v>+</v>
      </c>
      <c r="L253" s="215">
        <f t="shared" si="26"/>
        <v>49</v>
      </c>
      <c r="M253" s="216"/>
      <c r="N253" s="295">
        <f>'под.Б (Н.Г.11-12)'!L253</f>
        <v>33</v>
      </c>
      <c r="O253" s="296"/>
      <c r="P253"/>
      <c r="Q253"/>
      <c r="R253"/>
      <c r="S253"/>
    </row>
    <row r="254" spans="1:19" ht="18.75" customHeight="1" thickTop="1" thickBot="1" x14ac:dyDescent="0.3">
      <c r="A254" s="21">
        <v>11</v>
      </c>
      <c r="B254" s="102" t="s">
        <v>1</v>
      </c>
      <c r="C254" s="22">
        <v>3</v>
      </c>
      <c r="D254" s="22"/>
      <c r="E254" s="23"/>
      <c r="F254" s="24">
        <f t="shared" si="27"/>
        <v>3</v>
      </c>
      <c r="G254" s="22"/>
      <c r="H254" s="22">
        <v>2</v>
      </c>
      <c r="I254" s="23"/>
      <c r="J254" s="24">
        <f t="shared" si="28"/>
        <v>2</v>
      </c>
      <c r="K254" s="26" t="str">
        <f t="shared" si="29"/>
        <v>+</v>
      </c>
      <c r="L254" s="215">
        <f t="shared" si="26"/>
        <v>47</v>
      </c>
      <c r="M254" s="216"/>
      <c r="N254" s="295">
        <f>'под.Б (Н.Г.11-12)'!L254</f>
        <v>37</v>
      </c>
      <c r="O254" s="296"/>
      <c r="P254"/>
      <c r="Q254"/>
      <c r="R254"/>
      <c r="S254"/>
    </row>
    <row r="255" spans="1:19" ht="18.75" customHeight="1" thickTop="1" thickBot="1" x14ac:dyDescent="0.3">
      <c r="A255" s="21">
        <v>12</v>
      </c>
      <c r="B255" s="102" t="s">
        <v>1</v>
      </c>
      <c r="C255" s="22"/>
      <c r="D255" s="22">
        <v>2</v>
      </c>
      <c r="E255" s="23"/>
      <c r="F255" s="24">
        <f t="shared" si="27"/>
        <v>2</v>
      </c>
      <c r="G255" s="22"/>
      <c r="H255" s="22">
        <v>2</v>
      </c>
      <c r="I255" s="23"/>
      <c r="J255" s="24">
        <f t="shared" si="28"/>
        <v>2</v>
      </c>
      <c r="K255" s="26" t="str">
        <f t="shared" si="29"/>
        <v>+</v>
      </c>
      <c r="L255" s="215">
        <f t="shared" si="26"/>
        <v>44</v>
      </c>
      <c r="M255" s="216"/>
      <c r="N255" s="295">
        <f>'под.Б (Н.Г.11-12)'!L255</f>
        <v>38</v>
      </c>
      <c r="O255" s="296"/>
      <c r="P255"/>
      <c r="Q255"/>
      <c r="R255"/>
      <c r="S255"/>
    </row>
    <row r="256" spans="1:19" ht="18.75" customHeight="1" thickTop="1" thickBot="1" x14ac:dyDescent="0.3">
      <c r="A256" s="21">
        <v>13</v>
      </c>
      <c r="B256" s="102" t="s">
        <v>1</v>
      </c>
      <c r="C256" s="22"/>
      <c r="D256" s="22">
        <v>2</v>
      </c>
      <c r="E256" s="23"/>
      <c r="F256" s="24">
        <f t="shared" si="27"/>
        <v>2</v>
      </c>
      <c r="G256" s="22"/>
      <c r="H256" s="22">
        <v>2</v>
      </c>
      <c r="I256" s="23"/>
      <c r="J256" s="24">
        <f t="shared" si="28"/>
        <v>2</v>
      </c>
      <c r="K256" s="26" t="str">
        <f t="shared" si="29"/>
        <v>+</v>
      </c>
      <c r="L256" s="215">
        <f t="shared" si="26"/>
        <v>45</v>
      </c>
      <c r="M256" s="216"/>
      <c r="N256" s="295">
        <f>'под.Б (Н.Г.11-12)'!L256</f>
        <v>38</v>
      </c>
      <c r="O256" s="296"/>
      <c r="P256"/>
      <c r="Q256"/>
      <c r="R256"/>
      <c r="S256"/>
    </row>
    <row r="257" spans="1:19" ht="18.75" customHeight="1" thickTop="1" thickBot="1" x14ac:dyDescent="0.3">
      <c r="A257" s="21">
        <v>14</v>
      </c>
      <c r="B257" s="102" t="s">
        <v>1</v>
      </c>
      <c r="C257" s="22"/>
      <c r="D257" s="22">
        <v>2</v>
      </c>
      <c r="E257" s="23"/>
      <c r="F257" s="24">
        <f t="shared" si="27"/>
        <v>2</v>
      </c>
      <c r="G257" s="22"/>
      <c r="H257" s="22">
        <v>2</v>
      </c>
      <c r="I257" s="23"/>
      <c r="J257" s="24">
        <f t="shared" si="28"/>
        <v>2</v>
      </c>
      <c r="K257" s="26" t="str">
        <f t="shared" si="29"/>
        <v>+</v>
      </c>
      <c r="L257" s="215">
        <f t="shared" si="26"/>
        <v>45</v>
      </c>
      <c r="M257" s="216"/>
      <c r="N257" s="295">
        <f>'под.Б (Н.Г.11-12)'!L257</f>
        <v>42</v>
      </c>
      <c r="O257" s="296"/>
      <c r="P257"/>
      <c r="Q257"/>
      <c r="R257"/>
      <c r="S257"/>
    </row>
    <row r="258" spans="1:19" ht="18.75" customHeight="1" thickTop="1" thickBot="1" x14ac:dyDescent="0.3">
      <c r="A258" s="21">
        <v>15</v>
      </c>
      <c r="B258" s="102" t="s">
        <v>1</v>
      </c>
      <c r="C258" s="22"/>
      <c r="D258" s="22">
        <v>2</v>
      </c>
      <c r="E258" s="23"/>
      <c r="F258" s="24">
        <f t="shared" si="27"/>
        <v>2</v>
      </c>
      <c r="G258" s="22"/>
      <c r="H258" s="22">
        <v>2</v>
      </c>
      <c r="I258" s="23"/>
      <c r="J258" s="24">
        <f t="shared" si="28"/>
        <v>2</v>
      </c>
      <c r="K258" s="26" t="str">
        <f t="shared" si="29"/>
        <v>+</v>
      </c>
      <c r="L258" s="215">
        <f t="shared" si="26"/>
        <v>46</v>
      </c>
      <c r="M258" s="216"/>
      <c r="N258" s="295">
        <f>'под.Б (Н.Г.11-12)'!L258</f>
        <v>43</v>
      </c>
      <c r="O258" s="296"/>
      <c r="P258"/>
      <c r="Q258"/>
      <c r="R258"/>
      <c r="S258"/>
    </row>
    <row r="259" spans="1:19" ht="18.75" customHeight="1" thickTop="1" thickBot="1" x14ac:dyDescent="0.3">
      <c r="A259" s="21">
        <v>16</v>
      </c>
      <c r="B259" s="102" t="s">
        <v>1</v>
      </c>
      <c r="C259" s="22"/>
      <c r="D259" s="22">
        <v>2</v>
      </c>
      <c r="E259" s="23"/>
      <c r="F259" s="24">
        <f t="shared" si="27"/>
        <v>2</v>
      </c>
      <c r="G259" s="22"/>
      <c r="H259" s="22">
        <v>2</v>
      </c>
      <c r="I259" s="23"/>
      <c r="J259" s="24">
        <f t="shared" si="28"/>
        <v>2</v>
      </c>
      <c r="K259" s="26" t="str">
        <f t="shared" si="29"/>
        <v>+</v>
      </c>
      <c r="L259" s="215">
        <f t="shared" si="26"/>
        <v>46</v>
      </c>
      <c r="M259" s="216"/>
      <c r="N259" s="295">
        <f>'под.Б (Н.Г.11-12)'!L259</f>
        <v>43</v>
      </c>
      <c r="O259" s="296"/>
      <c r="P259"/>
      <c r="Q259"/>
      <c r="R259"/>
      <c r="S259"/>
    </row>
    <row r="260" spans="1:19" ht="18.75" customHeight="1" thickTop="1" thickBot="1" x14ac:dyDescent="0.3">
      <c r="A260" s="21">
        <v>17</v>
      </c>
      <c r="B260" s="102" t="s">
        <v>1</v>
      </c>
      <c r="C260" s="22"/>
      <c r="D260" s="22">
        <v>2</v>
      </c>
      <c r="E260" s="23"/>
      <c r="F260" s="24">
        <f t="shared" si="27"/>
        <v>2</v>
      </c>
      <c r="G260" s="22"/>
      <c r="H260" s="22">
        <v>2</v>
      </c>
      <c r="I260" s="23"/>
      <c r="J260" s="24">
        <f t="shared" si="28"/>
        <v>2</v>
      </c>
      <c r="K260" s="26" t="str">
        <f t="shared" si="29"/>
        <v>+</v>
      </c>
      <c r="L260" s="215">
        <f t="shared" si="26"/>
        <v>48</v>
      </c>
      <c r="M260" s="216"/>
      <c r="N260" s="295">
        <f>'под.Б (Н.Г.11-12)'!L260</f>
        <v>43</v>
      </c>
      <c r="O260" s="296"/>
      <c r="P260"/>
      <c r="Q260"/>
      <c r="R260"/>
      <c r="S260"/>
    </row>
    <row r="261" spans="1:19" ht="18.75" customHeight="1" thickTop="1" thickBot="1" x14ac:dyDescent="0.3">
      <c r="A261" s="21">
        <v>18</v>
      </c>
      <c r="B261" s="102" t="s">
        <v>1</v>
      </c>
      <c r="C261" s="22"/>
      <c r="D261" s="22">
        <v>2</v>
      </c>
      <c r="E261" s="23"/>
      <c r="F261" s="24">
        <f t="shared" si="27"/>
        <v>2</v>
      </c>
      <c r="G261" s="22"/>
      <c r="H261" s="22">
        <v>2</v>
      </c>
      <c r="I261" s="23"/>
      <c r="J261" s="24">
        <f t="shared" si="28"/>
        <v>2</v>
      </c>
      <c r="K261" s="26" t="str">
        <f t="shared" si="29"/>
        <v>+</v>
      </c>
      <c r="L261" s="215">
        <f t="shared" si="26"/>
        <v>47</v>
      </c>
      <c r="M261" s="216"/>
      <c r="N261" s="295">
        <f>'под.Б (Н.Г.11-12)'!L261</f>
        <v>44</v>
      </c>
      <c r="O261" s="296"/>
      <c r="P261"/>
      <c r="Q261"/>
      <c r="R261"/>
      <c r="S261"/>
    </row>
    <row r="262" spans="1:19" ht="18.75" customHeight="1" thickTop="1" thickBot="1" x14ac:dyDescent="0.3">
      <c r="A262" s="21">
        <v>19</v>
      </c>
      <c r="B262" s="102" t="s">
        <v>1</v>
      </c>
      <c r="C262" s="22"/>
      <c r="D262" s="22">
        <v>2</v>
      </c>
      <c r="E262" s="23"/>
      <c r="F262" s="24">
        <f t="shared" si="27"/>
        <v>2</v>
      </c>
      <c r="G262" s="22"/>
      <c r="H262" s="22">
        <v>2</v>
      </c>
      <c r="I262" s="23"/>
      <c r="J262" s="24">
        <f t="shared" si="28"/>
        <v>2</v>
      </c>
      <c r="K262" s="26" t="str">
        <f t="shared" si="29"/>
        <v>+</v>
      </c>
      <c r="L262" s="215">
        <f>SUM(J262,F262,S216,N216,J216,F216,S170,N170,J170,F170,S123,N123,J123,F123,S81,N81,J81,F81,S31,N31,J31,F31)</f>
        <v>47</v>
      </c>
      <c r="M262" s="216"/>
      <c r="N262" s="295">
        <f>'под.Б (Н.Г.11-12)'!L262</f>
        <v>44</v>
      </c>
      <c r="O262" s="296"/>
      <c r="P262"/>
      <c r="Q262"/>
      <c r="R262"/>
      <c r="S262"/>
    </row>
    <row r="263" spans="1:19" ht="18.75" customHeight="1" thickTop="1" thickBot="1" x14ac:dyDescent="0.3">
      <c r="A263" s="21">
        <v>20</v>
      </c>
      <c r="B263" s="102" t="s">
        <v>1</v>
      </c>
      <c r="C263" s="22"/>
      <c r="D263" s="22">
        <v>2</v>
      </c>
      <c r="E263" s="23"/>
      <c r="F263" s="24">
        <f t="shared" si="27"/>
        <v>2</v>
      </c>
      <c r="G263" s="22"/>
      <c r="H263" s="22">
        <v>2</v>
      </c>
      <c r="I263" s="23"/>
      <c r="J263" s="24">
        <f t="shared" si="28"/>
        <v>2</v>
      </c>
      <c r="K263" s="26" t="str">
        <f t="shared" si="29"/>
        <v>+</v>
      </c>
      <c r="L263" s="215">
        <f t="shared" ref="L263:L268" si="30">SUM(J263,F263,S217,N217,J217,F217,S171,N171,J171,F171,S124,N124,J124,F124,S82,N82,J82,F82,S32,N32,J32,F32)</f>
        <v>42</v>
      </c>
      <c r="M263" s="216"/>
      <c r="N263" s="295">
        <f>'под.Б (Н.Г.11-12)'!L263</f>
        <v>36</v>
      </c>
      <c r="O263" s="296"/>
      <c r="P263"/>
      <c r="Q263"/>
      <c r="R263"/>
      <c r="S263"/>
    </row>
    <row r="264" spans="1:19" ht="18.75" customHeight="1" thickTop="1" thickBot="1" x14ac:dyDescent="0.3">
      <c r="A264" s="21">
        <v>21</v>
      </c>
      <c r="B264" s="102" t="s">
        <v>1</v>
      </c>
      <c r="C264" s="22">
        <v>3</v>
      </c>
      <c r="D264" s="22"/>
      <c r="E264" s="23"/>
      <c r="F264" s="24">
        <f t="shared" si="27"/>
        <v>3</v>
      </c>
      <c r="G264" s="22">
        <v>3</v>
      </c>
      <c r="H264" s="22"/>
      <c r="I264" s="23"/>
      <c r="J264" s="24">
        <f t="shared" si="28"/>
        <v>3</v>
      </c>
      <c r="K264" s="26" t="str">
        <f t="shared" si="29"/>
        <v>+</v>
      </c>
      <c r="L264" s="215">
        <f t="shared" si="30"/>
        <v>42</v>
      </c>
      <c r="M264" s="216"/>
      <c r="N264" s="295">
        <f>'под.Б (Н.Г.11-12)'!L264</f>
        <v>22</v>
      </c>
      <c r="O264" s="296"/>
      <c r="P264"/>
      <c r="Q264"/>
      <c r="R264"/>
      <c r="S264"/>
    </row>
    <row r="265" spans="1:19" ht="18.75" customHeight="1" thickTop="1" thickBot="1" x14ac:dyDescent="0.3">
      <c r="A265" s="21">
        <v>22</v>
      </c>
      <c r="B265" s="102" t="s">
        <v>1</v>
      </c>
      <c r="C265" s="22">
        <v>3</v>
      </c>
      <c r="D265" s="22"/>
      <c r="E265" s="23"/>
      <c r="F265" s="24">
        <f t="shared" si="27"/>
        <v>3</v>
      </c>
      <c r="G265" s="22">
        <v>3</v>
      </c>
      <c r="H265" s="22"/>
      <c r="I265" s="23"/>
      <c r="J265" s="24">
        <f t="shared" si="28"/>
        <v>3</v>
      </c>
      <c r="K265" s="26" t="str">
        <f t="shared" si="29"/>
        <v>+</v>
      </c>
      <c r="L265" s="215">
        <f t="shared" si="30"/>
        <v>41</v>
      </c>
      <c r="M265" s="216"/>
      <c r="N265" s="295">
        <f>'под.Б (Н.Г.11-12)'!L265</f>
        <v>22</v>
      </c>
      <c r="O265" s="296"/>
      <c r="P265"/>
      <c r="Q265"/>
      <c r="R265"/>
      <c r="S265"/>
    </row>
    <row r="266" spans="1:19" ht="18.75" customHeight="1" thickTop="1" thickBot="1" x14ac:dyDescent="0.3">
      <c r="A266" s="21">
        <v>23</v>
      </c>
      <c r="B266" s="102" t="s">
        <v>1</v>
      </c>
      <c r="C266" s="22">
        <v>3</v>
      </c>
      <c r="D266" s="22"/>
      <c r="E266" s="23"/>
      <c r="F266" s="24">
        <f t="shared" si="27"/>
        <v>3</v>
      </c>
      <c r="G266" s="22">
        <v>3</v>
      </c>
      <c r="H266" s="22"/>
      <c r="I266" s="23"/>
      <c r="J266" s="24">
        <f t="shared" si="28"/>
        <v>3</v>
      </c>
      <c r="K266" s="26" t="str">
        <f t="shared" si="29"/>
        <v>+</v>
      </c>
      <c r="L266" s="215">
        <f t="shared" si="30"/>
        <v>33</v>
      </c>
      <c r="M266" s="216"/>
      <c r="N266" s="295">
        <f>'под.Б (Н.Г.11-12)'!L266</f>
        <v>18</v>
      </c>
      <c r="O266" s="296"/>
      <c r="P266"/>
      <c r="Q266"/>
      <c r="R266"/>
      <c r="S266"/>
    </row>
    <row r="267" spans="1:19" ht="18.75" customHeight="1" thickTop="1" thickBot="1" x14ac:dyDescent="0.3">
      <c r="A267" s="21">
        <v>24</v>
      </c>
      <c r="B267" s="102" t="s">
        <v>1</v>
      </c>
      <c r="C267" s="22">
        <v>3</v>
      </c>
      <c r="D267" s="22"/>
      <c r="E267" s="23"/>
      <c r="F267" s="24">
        <f t="shared" si="27"/>
        <v>3</v>
      </c>
      <c r="G267" s="22">
        <v>3</v>
      </c>
      <c r="H267" s="22"/>
      <c r="I267" s="23"/>
      <c r="J267" s="24">
        <f t="shared" si="28"/>
        <v>3</v>
      </c>
      <c r="K267" s="26" t="str">
        <f t="shared" si="29"/>
        <v>+</v>
      </c>
      <c r="L267" s="215">
        <f t="shared" si="30"/>
        <v>32</v>
      </c>
      <c r="M267" s="216"/>
      <c r="N267" s="295">
        <f>'под.Б (Н.Г.11-12)'!L267</f>
        <v>20</v>
      </c>
      <c r="O267" s="296"/>
      <c r="P267"/>
      <c r="Q267"/>
      <c r="R267"/>
      <c r="S267"/>
    </row>
    <row r="268" spans="1:19" ht="18.75" customHeight="1" thickTop="1" thickBot="1" x14ac:dyDescent="0.3">
      <c r="A268" s="28">
        <v>25</v>
      </c>
      <c r="B268" s="102" t="s">
        <v>1</v>
      </c>
      <c r="C268" s="30">
        <v>3</v>
      </c>
      <c r="D268" s="30"/>
      <c r="E268" s="31"/>
      <c r="F268" s="32">
        <f t="shared" si="27"/>
        <v>3</v>
      </c>
      <c r="G268" s="30">
        <v>3</v>
      </c>
      <c r="H268" s="30"/>
      <c r="I268" s="31"/>
      <c r="J268" s="32">
        <f t="shared" si="28"/>
        <v>3</v>
      </c>
      <c r="K268" s="26" t="str">
        <f t="shared" si="29"/>
        <v>+</v>
      </c>
      <c r="L268" s="215">
        <f t="shared" si="30"/>
        <v>28</v>
      </c>
      <c r="M268" s="216"/>
      <c r="N268" s="295">
        <f>'под.Б (Н.Г.11-12)'!L268</f>
        <v>18</v>
      </c>
      <c r="O268" s="296"/>
      <c r="P268"/>
      <c r="Q268"/>
      <c r="R268"/>
      <c r="S268"/>
    </row>
    <row r="269" spans="1:19" ht="18.75" customHeight="1" thickTop="1" thickBot="1" x14ac:dyDescent="0.3">
      <c r="A269" s="28">
        <v>26</v>
      </c>
      <c r="B269" s="102" t="s">
        <v>1</v>
      </c>
      <c r="C269" s="30">
        <v>3</v>
      </c>
      <c r="D269" s="30"/>
      <c r="E269" s="31"/>
      <c r="F269" s="32">
        <f t="shared" si="27"/>
        <v>3</v>
      </c>
      <c r="G269" s="30">
        <v>3</v>
      </c>
      <c r="H269" s="30"/>
      <c r="I269" s="31"/>
      <c r="J269" s="32">
        <f t="shared" si="28"/>
        <v>3</v>
      </c>
      <c r="K269" s="26" t="str">
        <f t="shared" si="29"/>
        <v>+</v>
      </c>
      <c r="L269" s="232">
        <f>SUM(J269,F269,S223,N223,J223,F223,S177,N177,J177,F177,S130,N130,J130,F130,F84,J84,N84,S84,S38,N38,J38,F38)</f>
        <v>32</v>
      </c>
      <c r="M269" s="233"/>
      <c r="N269" s="295">
        <f>'под.Б (Н.Г.11-12)'!L269</f>
        <v>22</v>
      </c>
      <c r="O269" s="296"/>
      <c r="P269"/>
      <c r="Q269"/>
      <c r="R269"/>
      <c r="S269"/>
    </row>
    <row r="270" spans="1:19" ht="18.75" customHeight="1" thickTop="1" thickBot="1" x14ac:dyDescent="0.3">
      <c r="A270" s="28">
        <v>27</v>
      </c>
      <c r="B270" s="102"/>
      <c r="C270" s="30"/>
      <c r="D270" s="30"/>
      <c r="E270" s="31">
        <v>0</v>
      </c>
      <c r="F270" s="32">
        <f t="shared" si="27"/>
        <v>0</v>
      </c>
      <c r="G270" s="30"/>
      <c r="H270" s="30"/>
      <c r="I270" s="31">
        <v>0</v>
      </c>
      <c r="J270" s="32">
        <f t="shared" si="28"/>
        <v>0</v>
      </c>
      <c r="K270" s="26" t="str">
        <f t="shared" si="29"/>
        <v>-</v>
      </c>
      <c r="L270" s="215">
        <f>SUM(J270,F270,S224,N224,J224,F224,S178,N178,J178,F178,S131,N131,J131,F131,S89,N89,J89,F89,S39,N39,J39,F39)</f>
        <v>0</v>
      </c>
      <c r="M270" s="216"/>
      <c r="N270" s="295">
        <f>'под.Б (Н.Г.11-12)'!L270</f>
        <v>0</v>
      </c>
      <c r="O270" s="296"/>
      <c r="P270"/>
      <c r="Q270"/>
      <c r="R270"/>
      <c r="S270"/>
    </row>
    <row r="271" spans="1:19" ht="18.75" customHeight="1" thickTop="1" thickBot="1" x14ac:dyDescent="0.3">
      <c r="A271" s="28">
        <v>28</v>
      </c>
      <c r="B271" s="27"/>
      <c r="C271" s="30"/>
      <c r="D271" s="30"/>
      <c r="E271" s="31">
        <v>0</v>
      </c>
      <c r="F271" s="32">
        <f t="shared" si="27"/>
        <v>0</v>
      </c>
      <c r="G271" s="30"/>
      <c r="H271" s="30"/>
      <c r="I271" s="31">
        <v>0</v>
      </c>
      <c r="J271" s="32">
        <f t="shared" si="28"/>
        <v>0</v>
      </c>
      <c r="K271" s="26" t="str">
        <f t="shared" si="29"/>
        <v>-</v>
      </c>
      <c r="L271" s="215">
        <f>SUM(J271,F271,S225,N225,J225,F225,S179,N179,J179,F179,S132,N132,J132,F132,S90,N90,J90,F90,S40,N40,J40,F40)</f>
        <v>0</v>
      </c>
      <c r="M271" s="216"/>
      <c r="N271" s="295">
        <f>'под.Б (Н.Г.11-12)'!L271</f>
        <v>0</v>
      </c>
      <c r="O271" s="296"/>
      <c r="P271"/>
      <c r="Q271"/>
      <c r="R271"/>
      <c r="S271"/>
    </row>
    <row r="272" spans="1:19" ht="18.75" customHeight="1" thickTop="1" thickBot="1" x14ac:dyDescent="0.3">
      <c r="A272" s="28">
        <v>29</v>
      </c>
      <c r="B272" s="29"/>
      <c r="C272" s="30"/>
      <c r="D272" s="30"/>
      <c r="E272" s="31">
        <v>0</v>
      </c>
      <c r="F272" s="32">
        <f t="shared" si="27"/>
        <v>0</v>
      </c>
      <c r="G272" s="30"/>
      <c r="H272" s="30"/>
      <c r="I272" s="31">
        <v>0</v>
      </c>
      <c r="J272" s="32">
        <f t="shared" si="28"/>
        <v>0</v>
      </c>
      <c r="K272" s="26" t="str">
        <f t="shared" si="29"/>
        <v>-</v>
      </c>
      <c r="L272" s="215">
        <f>SUM(J272,F272,S226,N226,J226,F226,S180,N180,J180,F180,S133,N133,J133,F133,S91,N91,J91,F91,S41,N41,J41,F41)</f>
        <v>0</v>
      </c>
      <c r="M272" s="216"/>
      <c r="N272" s="295">
        <f>'под.Б (Н.Г.11-12)'!L272</f>
        <v>0</v>
      </c>
      <c r="O272" s="296"/>
      <c r="P272"/>
      <c r="Q272"/>
      <c r="R272"/>
      <c r="S272"/>
    </row>
    <row r="273" spans="1:255" ht="18.75" customHeight="1" x14ac:dyDescent="0.2">
      <c r="A273" s="217" t="s">
        <v>23</v>
      </c>
      <c r="B273" s="218"/>
      <c r="C273" s="9">
        <f>COUNTIF(C244:C272,3)/K273</f>
        <v>0.65384615384615385</v>
      </c>
      <c r="D273" s="9">
        <f>COUNTIF(D244:D272,2)/K273</f>
        <v>0.34615384615384615</v>
      </c>
      <c r="E273" s="13">
        <f>COUNTIF(E244:E272,1)/K273</f>
        <v>0</v>
      </c>
      <c r="F273" s="219">
        <f>SUMIF(F244:F272,"&gt;0")/K273</f>
        <v>2.6538461538461537</v>
      </c>
      <c r="G273" s="9">
        <f>COUNTIF(G244:G272,3)/K273</f>
        <v>0.61538461538461542</v>
      </c>
      <c r="H273" s="9">
        <f>COUNTIF(H244:H272,2)/K273</f>
        <v>0.38461538461538464</v>
      </c>
      <c r="I273" s="13">
        <f>COUNTIF(I244:I272,1)/K273</f>
        <v>0</v>
      </c>
      <c r="J273" s="219">
        <f>SUMIF(J244:J272,"&gt;0")/K273</f>
        <v>2.6153846153846154</v>
      </c>
      <c r="K273" s="221">
        <f>COUNTIF(K244:K272,"+")</f>
        <v>26</v>
      </c>
      <c r="L273" s="223"/>
      <c r="M273" s="224"/>
      <c r="N273" s="297"/>
      <c r="O273" s="298"/>
      <c r="P273"/>
      <c r="Q273"/>
      <c r="R273"/>
      <c r="S273"/>
    </row>
    <row r="274" spans="1:255" ht="18.75" customHeight="1" thickBot="1" x14ac:dyDescent="0.25">
      <c r="A274" s="227" t="s">
        <v>22</v>
      </c>
      <c r="B274" s="228"/>
      <c r="C274" s="15">
        <f>COUNTIF(C244:C272,"3")</f>
        <v>17</v>
      </c>
      <c r="D274" s="15">
        <f>COUNTIF(D244:D272,"2")</f>
        <v>9</v>
      </c>
      <c r="E274" s="16">
        <f>COUNTIF(E244:E272,"1")</f>
        <v>0</v>
      </c>
      <c r="F274" s="220"/>
      <c r="G274" s="15">
        <f>COUNTIF(G244:G272,"3")</f>
        <v>16</v>
      </c>
      <c r="H274" s="15">
        <f>COUNTIF(H244:H272,"2")</f>
        <v>10</v>
      </c>
      <c r="I274" s="16">
        <f>COUNTIF(I244:I272,"1")</f>
        <v>0</v>
      </c>
      <c r="J274" s="220"/>
      <c r="K274" s="222"/>
      <c r="L274" s="225"/>
      <c r="M274" s="226"/>
      <c r="N274" s="299"/>
      <c r="O274" s="300"/>
      <c r="P274"/>
      <c r="Q274"/>
      <c r="R274"/>
      <c r="S274"/>
    </row>
    <row r="275" spans="1:255" ht="18.75" customHeight="1" thickBot="1" x14ac:dyDescent="0.3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00"/>
      <c r="AE275" s="100"/>
      <c r="AF275" s="100"/>
      <c r="AG275" s="100"/>
      <c r="AH275" s="100"/>
      <c r="AI275" s="100"/>
      <c r="AJ275" s="100"/>
      <c r="AK275" s="100"/>
      <c r="AL275" s="100"/>
      <c r="AM275" s="100"/>
      <c r="AN275" s="100"/>
      <c r="AO275" s="100"/>
      <c r="AP275" s="100"/>
      <c r="AQ275" s="100"/>
      <c r="AR275" s="100"/>
      <c r="AS275" s="100"/>
      <c r="AT275" s="100"/>
      <c r="AU275" s="100"/>
      <c r="AV275" s="100"/>
      <c r="AW275" s="100"/>
      <c r="AX275" s="100"/>
      <c r="AY275" s="100"/>
      <c r="AZ275" s="100"/>
      <c r="BA275" s="100"/>
      <c r="BB275" s="100"/>
      <c r="BC275" s="100"/>
      <c r="BD275" s="100"/>
      <c r="BE275" s="100"/>
      <c r="BF275" s="100"/>
      <c r="BG275" s="100"/>
      <c r="BH275" s="100"/>
      <c r="BI275" s="100"/>
      <c r="BJ275" s="100"/>
      <c r="BK275" s="100"/>
      <c r="BL275" s="100"/>
      <c r="BM275" s="100"/>
      <c r="BN275" s="100"/>
      <c r="BO275" s="100"/>
      <c r="BP275" s="100"/>
      <c r="BQ275" s="100"/>
      <c r="BR275" s="100"/>
      <c r="BS275" s="100"/>
      <c r="BT275" s="100"/>
      <c r="BU275" s="100"/>
      <c r="BV275" s="100"/>
      <c r="BW275" s="100"/>
      <c r="BX275" s="100"/>
      <c r="BY275" s="100"/>
      <c r="BZ275" s="100"/>
      <c r="CA275" s="100"/>
      <c r="CB275" s="100"/>
      <c r="CC275" s="100"/>
      <c r="CD275" s="100"/>
      <c r="CE275" s="100"/>
      <c r="CF275" s="100"/>
      <c r="CG275" s="100"/>
      <c r="CH275" s="100"/>
      <c r="CI275" s="100"/>
      <c r="CJ275" s="100"/>
      <c r="CK275" s="100"/>
      <c r="CL275" s="100"/>
      <c r="CM275" s="100"/>
      <c r="CN275" s="100"/>
      <c r="CO275" s="100"/>
      <c r="CP275" s="100"/>
      <c r="CQ275" s="100"/>
      <c r="CR275" s="100"/>
      <c r="CS275" s="100"/>
      <c r="CT275" s="100"/>
      <c r="CU275" s="100"/>
      <c r="CV275" s="100"/>
      <c r="CW275" s="100"/>
      <c r="CX275" s="100"/>
      <c r="CY275" s="100"/>
      <c r="CZ275" s="100"/>
      <c r="DA275" s="100"/>
      <c r="DB275" s="100"/>
      <c r="DC275" s="100"/>
      <c r="DD275" s="100"/>
      <c r="DE275" s="100"/>
      <c r="DF275" s="100"/>
      <c r="DG275" s="100"/>
      <c r="DH275" s="100"/>
      <c r="DI275" s="100"/>
      <c r="DJ275" s="100"/>
      <c r="DK275" s="100"/>
      <c r="DL275" s="100"/>
      <c r="DM275" s="100"/>
      <c r="DN275" s="100"/>
      <c r="DO275" s="100"/>
      <c r="DP275" s="100"/>
      <c r="DQ275" s="100"/>
      <c r="DR275" s="100"/>
      <c r="DS275" s="100"/>
      <c r="DT275" s="100"/>
      <c r="DU275" s="100"/>
      <c r="DV275" s="100"/>
      <c r="DW275" s="100"/>
      <c r="DX275" s="100"/>
      <c r="DY275" s="100"/>
      <c r="DZ275" s="100"/>
      <c r="EA275" s="100"/>
      <c r="EB275" s="100"/>
      <c r="EC275" s="100"/>
      <c r="ED275" s="100"/>
      <c r="EE275" s="100"/>
      <c r="EF275" s="100"/>
      <c r="EG275" s="100"/>
      <c r="EH275" s="100"/>
      <c r="EI275" s="100"/>
      <c r="EJ275" s="100"/>
      <c r="EK275" s="100"/>
      <c r="EL275" s="100"/>
      <c r="EM275" s="100"/>
      <c r="EN275" s="100"/>
      <c r="EO275" s="100"/>
      <c r="EP275" s="100"/>
      <c r="EQ275" s="100"/>
      <c r="ER275" s="100"/>
      <c r="ES275" s="100"/>
      <c r="ET275" s="100"/>
      <c r="EU275" s="100"/>
      <c r="EV275" s="100"/>
      <c r="EW275" s="100"/>
      <c r="EX275" s="100"/>
      <c r="EY275" s="100"/>
      <c r="EZ275" s="100"/>
      <c r="FA275" s="100"/>
      <c r="FB275" s="100"/>
      <c r="FC275" s="100"/>
      <c r="FD275" s="100"/>
      <c r="FE275" s="100"/>
      <c r="FF275" s="100"/>
      <c r="FG275" s="100"/>
      <c r="FH275" s="100"/>
      <c r="FI275" s="100"/>
      <c r="FJ275" s="100"/>
      <c r="FK275" s="100"/>
      <c r="FL275" s="100"/>
      <c r="FM275" s="100"/>
      <c r="FN275" s="100"/>
      <c r="FO275" s="100"/>
      <c r="FP275" s="100"/>
      <c r="FQ275" s="100"/>
      <c r="FR275" s="100"/>
      <c r="FS275" s="100"/>
      <c r="FT275" s="100"/>
      <c r="FU275" s="100"/>
      <c r="FV275" s="100"/>
      <c r="FW275" s="100"/>
      <c r="FX275" s="100"/>
      <c r="FY275" s="100"/>
      <c r="FZ275" s="100"/>
      <c r="GA275" s="100"/>
      <c r="GB275" s="100"/>
      <c r="GC275" s="100"/>
      <c r="GD275" s="100"/>
      <c r="GE275" s="100"/>
      <c r="GF275" s="100"/>
      <c r="GG275" s="100"/>
      <c r="GH275" s="100"/>
      <c r="GI275" s="100"/>
      <c r="GJ275" s="100"/>
      <c r="GK275" s="100"/>
      <c r="GL275" s="100"/>
      <c r="GM275" s="100"/>
      <c r="GN275" s="100"/>
      <c r="GO275" s="100"/>
      <c r="GP275" s="100"/>
      <c r="GQ275" s="100"/>
      <c r="GR275" s="100"/>
      <c r="GS275" s="100"/>
      <c r="GT275" s="100"/>
      <c r="GU275" s="100"/>
      <c r="GV275" s="100"/>
      <c r="GW275" s="100"/>
      <c r="GX275" s="100"/>
      <c r="GY275" s="100"/>
      <c r="GZ275" s="100"/>
      <c r="HA275" s="100"/>
      <c r="HB275" s="100"/>
      <c r="HC275" s="100"/>
      <c r="HD275" s="100"/>
      <c r="HE275" s="100"/>
      <c r="HF275" s="100"/>
      <c r="HG275" s="100"/>
      <c r="HH275" s="100"/>
      <c r="HI275" s="100"/>
      <c r="HJ275" s="100"/>
      <c r="HK275" s="100"/>
      <c r="HL275" s="100"/>
      <c r="HM275" s="100"/>
      <c r="HN275" s="100"/>
      <c r="HO275" s="100"/>
      <c r="HP275" s="100"/>
      <c r="HQ275" s="100"/>
      <c r="HR275" s="100"/>
      <c r="HS275" s="100"/>
      <c r="HT275" s="100"/>
      <c r="HU275" s="100"/>
      <c r="HV275" s="100"/>
      <c r="HW275" s="100"/>
      <c r="HX275" s="100"/>
      <c r="HY275" s="100"/>
      <c r="HZ275" s="100"/>
      <c r="IA275" s="100"/>
      <c r="IB275" s="100"/>
      <c r="IC275" s="100"/>
      <c r="ID275" s="100"/>
      <c r="IE275" s="100"/>
      <c r="IF275" s="100"/>
      <c r="IG275" s="100"/>
      <c r="IH275" s="100"/>
      <c r="II275" s="100"/>
      <c r="IJ275" s="100"/>
      <c r="IK275" s="100"/>
      <c r="IL275" s="100"/>
      <c r="IM275" s="100"/>
      <c r="IN275" s="100"/>
      <c r="IO275" s="100"/>
      <c r="IP275" s="100"/>
      <c r="IQ275" s="100"/>
      <c r="IR275" s="100"/>
      <c r="IS275" s="100"/>
      <c r="IT275" s="100"/>
      <c r="IU275" s="100"/>
    </row>
    <row r="276" spans="1:255" ht="41.25" customHeight="1" x14ac:dyDescent="0.25">
      <c r="A276" s="17"/>
      <c r="B276" s="44" t="s">
        <v>15</v>
      </c>
      <c r="C276" s="229" t="s">
        <v>11</v>
      </c>
      <c r="D276" s="230"/>
      <c r="E276" s="229" t="s">
        <v>12</v>
      </c>
      <c r="F276" s="230"/>
      <c r="G276" s="229" t="s">
        <v>13</v>
      </c>
      <c r="H276" s="230"/>
      <c r="I276" s="229" t="s">
        <v>14</v>
      </c>
      <c r="J276" s="231"/>
      <c r="K276" s="100"/>
      <c r="L276" s="100"/>
      <c r="M276" s="100"/>
      <c r="N276" s="281" t="s">
        <v>83</v>
      </c>
      <c r="O276" s="282"/>
      <c r="P276" s="283"/>
      <c r="Q276" s="281" t="s">
        <v>86</v>
      </c>
      <c r="R276" s="283"/>
      <c r="S276" s="100"/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00"/>
      <c r="AE276" s="100"/>
      <c r="AF276" s="100"/>
      <c r="AG276" s="100"/>
      <c r="AH276" s="100"/>
      <c r="AI276" s="100"/>
      <c r="AJ276" s="100"/>
      <c r="AK276" s="100"/>
      <c r="AL276" s="100"/>
      <c r="AM276" s="100"/>
      <c r="AN276" s="100"/>
      <c r="AO276" s="100"/>
      <c r="AP276" s="100"/>
      <c r="AQ276" s="100"/>
      <c r="AR276" s="100"/>
      <c r="AS276" s="100"/>
      <c r="AT276" s="100"/>
      <c r="AU276" s="100"/>
      <c r="AV276" s="100"/>
      <c r="AW276" s="100"/>
      <c r="AX276" s="100"/>
      <c r="AY276" s="100"/>
      <c r="AZ276" s="100"/>
      <c r="BA276" s="100"/>
      <c r="BB276" s="100"/>
      <c r="BC276" s="100"/>
      <c r="BD276" s="100"/>
      <c r="BE276" s="100"/>
      <c r="BF276" s="100"/>
      <c r="BG276" s="100"/>
      <c r="BH276" s="100"/>
      <c r="BI276" s="100"/>
      <c r="BJ276" s="100"/>
      <c r="BK276" s="100"/>
      <c r="BL276" s="100"/>
      <c r="BM276" s="100"/>
      <c r="BN276" s="100"/>
      <c r="BO276" s="100"/>
      <c r="BP276" s="100"/>
      <c r="BQ276" s="100"/>
      <c r="BR276" s="100"/>
      <c r="BS276" s="100"/>
      <c r="BT276" s="100"/>
      <c r="BU276" s="100"/>
      <c r="BV276" s="100"/>
      <c r="BW276" s="100"/>
      <c r="BX276" s="100"/>
      <c r="BY276" s="100"/>
      <c r="BZ276" s="100"/>
      <c r="CA276" s="100"/>
      <c r="CB276" s="100"/>
      <c r="CC276" s="100"/>
      <c r="CD276" s="100"/>
      <c r="CE276" s="100"/>
      <c r="CF276" s="100"/>
      <c r="CG276" s="100"/>
      <c r="CH276" s="100"/>
      <c r="CI276" s="100"/>
      <c r="CJ276" s="100"/>
      <c r="CK276" s="100"/>
      <c r="CL276" s="100"/>
      <c r="CM276" s="100"/>
      <c r="CN276" s="100"/>
      <c r="CO276" s="100"/>
      <c r="CP276" s="100"/>
      <c r="CQ276" s="100"/>
      <c r="CR276" s="100"/>
      <c r="CS276" s="100"/>
      <c r="CT276" s="100"/>
      <c r="CU276" s="100"/>
      <c r="CV276" s="100"/>
      <c r="CW276" s="100"/>
      <c r="CX276" s="100"/>
      <c r="CY276" s="100"/>
      <c r="CZ276" s="100"/>
      <c r="DA276" s="100"/>
      <c r="DB276" s="100"/>
      <c r="DC276" s="100"/>
      <c r="DD276" s="100"/>
      <c r="DE276" s="100"/>
      <c r="DF276" s="100"/>
      <c r="DG276" s="100"/>
      <c r="DH276" s="100"/>
      <c r="DI276" s="100"/>
      <c r="DJ276" s="100"/>
      <c r="DK276" s="100"/>
      <c r="DL276" s="100"/>
      <c r="DM276" s="100"/>
      <c r="DN276" s="100"/>
      <c r="DO276" s="100"/>
      <c r="DP276" s="100"/>
      <c r="DQ276" s="100"/>
      <c r="DR276" s="100"/>
      <c r="DS276" s="100"/>
      <c r="DT276" s="100"/>
      <c r="DU276" s="100"/>
      <c r="DV276" s="100"/>
      <c r="DW276" s="100"/>
      <c r="DX276" s="100"/>
      <c r="DY276" s="100"/>
      <c r="DZ276" s="100"/>
      <c r="EA276" s="100"/>
      <c r="EB276" s="100"/>
      <c r="EC276" s="100"/>
      <c r="ED276" s="100"/>
      <c r="EE276" s="100"/>
      <c r="EF276" s="100"/>
      <c r="EG276" s="100"/>
      <c r="EH276" s="100"/>
      <c r="EI276" s="100"/>
      <c r="EJ276" s="100"/>
      <c r="EK276" s="100"/>
      <c r="EL276" s="100"/>
      <c r="EM276" s="100"/>
      <c r="EN276" s="100"/>
      <c r="EO276" s="100"/>
      <c r="EP276" s="100"/>
      <c r="EQ276" s="100"/>
      <c r="ER276" s="100"/>
      <c r="ES276" s="100"/>
      <c r="ET276" s="100"/>
      <c r="EU276" s="100"/>
      <c r="EV276" s="100"/>
      <c r="EW276" s="100"/>
      <c r="EX276" s="100"/>
      <c r="EY276" s="100"/>
      <c r="EZ276" s="100"/>
      <c r="FA276" s="100"/>
      <c r="FB276" s="100"/>
      <c r="FC276" s="100"/>
      <c r="FD276" s="100"/>
      <c r="FE276" s="100"/>
      <c r="FF276" s="100"/>
      <c r="FG276" s="100"/>
      <c r="FH276" s="100"/>
      <c r="FI276" s="100"/>
      <c r="FJ276" s="100"/>
      <c r="FK276" s="100"/>
      <c r="FL276" s="100"/>
      <c r="FM276" s="100"/>
      <c r="FN276" s="100"/>
      <c r="FO276" s="100"/>
      <c r="FP276" s="100"/>
      <c r="FQ276" s="100"/>
      <c r="FR276" s="100"/>
      <c r="FS276" s="100"/>
      <c r="FT276" s="100"/>
      <c r="FU276" s="100"/>
      <c r="FV276" s="100"/>
      <c r="FW276" s="100"/>
      <c r="FX276" s="100"/>
      <c r="FY276" s="100"/>
      <c r="FZ276" s="100"/>
      <c r="GA276" s="100"/>
      <c r="GB276" s="100"/>
      <c r="GC276" s="100"/>
      <c r="GD276" s="100"/>
      <c r="GE276" s="100"/>
      <c r="GF276" s="100"/>
      <c r="GG276" s="100"/>
      <c r="GH276" s="100"/>
      <c r="GI276" s="100"/>
      <c r="GJ276" s="100"/>
      <c r="GK276" s="100"/>
      <c r="GL276" s="100"/>
      <c r="GM276" s="100"/>
      <c r="GN276" s="100"/>
      <c r="GO276" s="100"/>
      <c r="GP276" s="100"/>
      <c r="GQ276" s="100"/>
      <c r="GR276" s="100"/>
      <c r="GS276" s="100"/>
      <c r="GT276" s="100"/>
      <c r="GU276" s="100"/>
      <c r="GV276" s="100"/>
      <c r="GW276" s="100"/>
      <c r="GX276" s="100"/>
      <c r="GY276" s="100"/>
      <c r="GZ276" s="100"/>
      <c r="HA276" s="100"/>
      <c r="HB276" s="100"/>
      <c r="HC276" s="100"/>
      <c r="HD276" s="100"/>
      <c r="HE276" s="100"/>
      <c r="HF276" s="100"/>
      <c r="HG276" s="100"/>
      <c r="HH276" s="100"/>
      <c r="HI276" s="100"/>
      <c r="HJ276" s="100"/>
      <c r="HK276" s="100"/>
      <c r="HL276" s="100"/>
      <c r="HM276" s="100"/>
      <c r="HN276" s="100"/>
      <c r="HO276" s="100"/>
      <c r="HP276" s="100"/>
      <c r="HQ276" s="100"/>
      <c r="HR276" s="100"/>
      <c r="HS276" s="100"/>
      <c r="HT276" s="100"/>
      <c r="HU276" s="100"/>
      <c r="HV276" s="100"/>
      <c r="HW276" s="100"/>
      <c r="HX276" s="100"/>
      <c r="HY276" s="100"/>
      <c r="HZ276" s="100"/>
      <c r="IA276" s="100"/>
      <c r="IB276" s="100"/>
      <c r="IC276" s="100"/>
      <c r="ID276" s="100"/>
      <c r="IE276" s="100"/>
      <c r="IF276" s="100"/>
      <c r="IG276" s="100"/>
      <c r="IH276" s="100"/>
      <c r="II276" s="100"/>
      <c r="IJ276" s="100"/>
      <c r="IK276" s="100"/>
      <c r="IL276" s="100"/>
      <c r="IM276" s="100"/>
      <c r="IN276" s="100"/>
      <c r="IO276" s="100"/>
      <c r="IP276" s="100"/>
      <c r="IQ276" s="100"/>
      <c r="IR276" s="100"/>
      <c r="IS276" s="100"/>
      <c r="IT276" s="100"/>
      <c r="IU276" s="100"/>
    </row>
    <row r="277" spans="1:255" ht="18.75" customHeight="1" x14ac:dyDescent="0.25">
      <c r="A277" s="18" t="s">
        <v>16</v>
      </c>
      <c r="B277" s="211">
        <f>AVERAGE(K273,T227,T181,T134,T88,T42)</f>
        <v>25.666666666666668</v>
      </c>
      <c r="C277" s="213">
        <f>AVERAGE(C274,G274,C228,G228,K228,O228,C182,G182,K182,O182,C135,G135,K135,O135,C89,G89,K89,O89,C43,G43,K43,O43)</f>
        <v>9.6363636363636367</v>
      </c>
      <c r="D277" s="214"/>
      <c r="E277" s="213">
        <f>AVERAGE(D274,H274,D228,H228,L228,P228,D182,H182,L182,P182,D135,H135,L135,P135,D89,H89,L89,P89,D43,H43,L43,P43)</f>
        <v>11.318181818181818</v>
      </c>
      <c r="F277" s="214"/>
      <c r="G277" s="213">
        <f>AVERAGE(E274,I274,E228,I228,M228,Q228,E182,I182,M182,Q182,E135,I135,M135,Q135,E89,I89,M89,Q89,E43,I43,M43,Q43)</f>
        <v>4.5454545454545459</v>
      </c>
      <c r="H277" s="214"/>
      <c r="I277" s="265">
        <f>AVERAGE(J273,F273,S227,N227,J227,F227,S181,N181,J181,F181,S134,N134,J134,F134,S88,N88,J88,F88,S42,N42,J42,F42)</f>
        <v>2.177496114996115</v>
      </c>
      <c r="J277" s="266"/>
      <c r="K277" s="100"/>
      <c r="L277" s="100"/>
      <c r="M277" s="100"/>
      <c r="N277" s="281" t="s">
        <v>84</v>
      </c>
      <c r="O277" s="282"/>
      <c r="P277" s="283"/>
      <c r="Q277" s="281" t="s">
        <v>87</v>
      </c>
      <c r="R277" s="283"/>
      <c r="S277" s="100"/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00"/>
      <c r="AE277" s="100"/>
      <c r="AF277" s="100"/>
      <c r="AG277" s="100"/>
      <c r="AH277" s="100"/>
      <c r="AI277" s="100"/>
      <c r="AJ277" s="100"/>
      <c r="AK277" s="100"/>
      <c r="AL277" s="100"/>
      <c r="AM277" s="100"/>
      <c r="AN277" s="100"/>
      <c r="AO277" s="100"/>
      <c r="AP277" s="100"/>
      <c r="AQ277" s="100"/>
      <c r="AR277" s="100"/>
      <c r="AS277" s="100"/>
      <c r="AT277" s="100"/>
      <c r="AU277" s="100"/>
      <c r="AV277" s="100"/>
      <c r="AW277" s="100"/>
      <c r="AX277" s="100"/>
      <c r="AY277" s="100"/>
      <c r="AZ277" s="100"/>
      <c r="BA277" s="100"/>
      <c r="BB277" s="100"/>
      <c r="BC277" s="100"/>
      <c r="BD277" s="100"/>
      <c r="BE277" s="100"/>
      <c r="BF277" s="100"/>
      <c r="BG277" s="100"/>
      <c r="BH277" s="100"/>
      <c r="BI277" s="100"/>
      <c r="BJ277" s="100"/>
      <c r="BK277" s="100"/>
      <c r="BL277" s="100"/>
      <c r="BM277" s="100"/>
      <c r="BN277" s="100"/>
      <c r="BO277" s="100"/>
      <c r="BP277" s="100"/>
      <c r="BQ277" s="100"/>
      <c r="BR277" s="100"/>
      <c r="BS277" s="100"/>
      <c r="BT277" s="100"/>
      <c r="BU277" s="100"/>
      <c r="BV277" s="100"/>
      <c r="BW277" s="100"/>
      <c r="BX277" s="100"/>
      <c r="BY277" s="100"/>
      <c r="BZ277" s="100"/>
      <c r="CA277" s="100"/>
      <c r="CB277" s="100"/>
      <c r="CC277" s="100"/>
      <c r="CD277" s="100"/>
      <c r="CE277" s="100"/>
      <c r="CF277" s="100"/>
      <c r="CG277" s="100"/>
      <c r="CH277" s="100"/>
      <c r="CI277" s="100"/>
      <c r="CJ277" s="100"/>
      <c r="CK277" s="100"/>
      <c r="CL277" s="100"/>
      <c r="CM277" s="100"/>
      <c r="CN277" s="100"/>
      <c r="CO277" s="100"/>
      <c r="CP277" s="100"/>
      <c r="CQ277" s="100"/>
      <c r="CR277" s="100"/>
      <c r="CS277" s="100"/>
      <c r="CT277" s="100"/>
      <c r="CU277" s="100"/>
      <c r="CV277" s="100"/>
      <c r="CW277" s="100"/>
      <c r="CX277" s="100"/>
      <c r="CY277" s="100"/>
      <c r="CZ277" s="100"/>
      <c r="DA277" s="100"/>
      <c r="DB277" s="100"/>
      <c r="DC277" s="100"/>
      <c r="DD277" s="100"/>
      <c r="DE277" s="100"/>
      <c r="DF277" s="100"/>
      <c r="DG277" s="100"/>
      <c r="DH277" s="100"/>
      <c r="DI277" s="100"/>
      <c r="DJ277" s="100"/>
      <c r="DK277" s="100"/>
      <c r="DL277" s="100"/>
      <c r="DM277" s="100"/>
      <c r="DN277" s="100"/>
      <c r="DO277" s="100"/>
      <c r="DP277" s="100"/>
      <c r="DQ277" s="100"/>
      <c r="DR277" s="100"/>
      <c r="DS277" s="100"/>
      <c r="DT277" s="100"/>
      <c r="DU277" s="100"/>
      <c r="DV277" s="100"/>
      <c r="DW277" s="100"/>
      <c r="DX277" s="100"/>
      <c r="DY277" s="100"/>
      <c r="DZ277" s="100"/>
      <c r="EA277" s="100"/>
      <c r="EB277" s="100"/>
      <c r="EC277" s="100"/>
      <c r="ED277" s="100"/>
      <c r="EE277" s="100"/>
      <c r="EF277" s="100"/>
      <c r="EG277" s="100"/>
      <c r="EH277" s="100"/>
      <c r="EI277" s="100"/>
      <c r="EJ277" s="100"/>
      <c r="EK277" s="100"/>
      <c r="EL277" s="100"/>
      <c r="EM277" s="100"/>
      <c r="EN277" s="100"/>
      <c r="EO277" s="100"/>
      <c r="EP277" s="100"/>
      <c r="EQ277" s="100"/>
      <c r="ER277" s="100"/>
      <c r="ES277" s="100"/>
      <c r="ET277" s="100"/>
      <c r="EU277" s="100"/>
      <c r="EV277" s="100"/>
      <c r="EW277" s="100"/>
      <c r="EX277" s="100"/>
      <c r="EY277" s="100"/>
      <c r="EZ277" s="100"/>
      <c r="FA277" s="100"/>
      <c r="FB277" s="100"/>
      <c r="FC277" s="100"/>
      <c r="FD277" s="100"/>
      <c r="FE277" s="100"/>
      <c r="FF277" s="100"/>
      <c r="FG277" s="100"/>
      <c r="FH277" s="100"/>
      <c r="FI277" s="100"/>
      <c r="FJ277" s="100"/>
      <c r="FK277" s="100"/>
      <c r="FL277" s="100"/>
      <c r="FM277" s="100"/>
      <c r="FN277" s="100"/>
      <c r="FO277" s="100"/>
      <c r="FP277" s="100"/>
      <c r="FQ277" s="100"/>
      <c r="FR277" s="100"/>
      <c r="FS277" s="100"/>
      <c r="FT277" s="100"/>
      <c r="FU277" s="100"/>
      <c r="FV277" s="100"/>
      <c r="FW277" s="100"/>
      <c r="FX277" s="100"/>
      <c r="FY277" s="100"/>
      <c r="FZ277" s="100"/>
      <c r="GA277" s="100"/>
      <c r="GB277" s="100"/>
      <c r="GC277" s="100"/>
      <c r="GD277" s="100"/>
      <c r="GE277" s="100"/>
      <c r="GF277" s="100"/>
      <c r="GG277" s="100"/>
      <c r="GH277" s="100"/>
      <c r="GI277" s="100"/>
      <c r="GJ277" s="100"/>
      <c r="GK277" s="100"/>
      <c r="GL277" s="100"/>
      <c r="GM277" s="100"/>
      <c r="GN277" s="100"/>
      <c r="GO277" s="100"/>
      <c r="GP277" s="100"/>
      <c r="GQ277" s="100"/>
      <c r="GR277" s="100"/>
      <c r="GS277" s="100"/>
      <c r="GT277" s="100"/>
      <c r="GU277" s="100"/>
      <c r="GV277" s="100"/>
      <c r="GW277" s="100"/>
      <c r="GX277" s="100"/>
      <c r="GY277" s="100"/>
      <c r="GZ277" s="100"/>
      <c r="HA277" s="100"/>
      <c r="HB277" s="100"/>
      <c r="HC277" s="100"/>
      <c r="HD277" s="100"/>
      <c r="HE277" s="100"/>
      <c r="HF277" s="100"/>
      <c r="HG277" s="100"/>
      <c r="HH277" s="100"/>
      <c r="HI277" s="100"/>
      <c r="HJ277" s="100"/>
      <c r="HK277" s="100"/>
      <c r="HL277" s="100"/>
      <c r="HM277" s="100"/>
      <c r="HN277" s="100"/>
      <c r="HO277" s="100"/>
      <c r="HP277" s="100"/>
      <c r="HQ277" s="100"/>
      <c r="HR277" s="100"/>
      <c r="HS277" s="100"/>
      <c r="HT277" s="100"/>
      <c r="HU277" s="100"/>
      <c r="HV277" s="100"/>
      <c r="HW277" s="100"/>
      <c r="HX277" s="100"/>
      <c r="HY277" s="100"/>
      <c r="HZ277" s="100"/>
      <c r="IA277" s="100"/>
      <c r="IB277" s="100"/>
      <c r="IC277" s="100"/>
      <c r="ID277" s="100"/>
      <c r="IE277" s="100"/>
      <c r="IF277" s="100"/>
      <c r="IG277" s="100"/>
      <c r="IH277" s="100"/>
      <c r="II277" s="100"/>
      <c r="IJ277" s="100"/>
      <c r="IK277" s="100"/>
      <c r="IL277" s="100"/>
      <c r="IM277" s="100"/>
      <c r="IN277" s="100"/>
      <c r="IO277" s="100"/>
      <c r="IP277" s="100"/>
      <c r="IQ277" s="100"/>
      <c r="IR277" s="100"/>
      <c r="IS277" s="100"/>
      <c r="IT277" s="100"/>
      <c r="IU277" s="100"/>
    </row>
    <row r="278" spans="1:255" ht="18.75" customHeight="1" thickBot="1" x14ac:dyDescent="0.3">
      <c r="A278" s="14" t="s">
        <v>17</v>
      </c>
      <c r="B278" s="212"/>
      <c r="C278" s="269">
        <f>AVERAGE(C42,G42,K42,O42,C88,G88,K88,O88,C134,G134,K134,O134,C181,G181,K181,O181,C227,G227,K227,O227,C273,G273)</f>
        <v>0.37326081326081328</v>
      </c>
      <c r="D278" s="270"/>
      <c r="E278" s="269">
        <f>AVERAGE(D273,H273,D227,H227,L227,P227,D181,H181,L181,P181,D134,H134,L134,P134,D88,H88,L88,P88,D42,H42,L42,P42)</f>
        <v>0.43770849520849525</v>
      </c>
      <c r="F278" s="270"/>
      <c r="G278" s="269">
        <f>AVERAGE(E273,I273,E227,I227,M227,Q227,E181,I181,M181,Q181,E134,I134,M134,Q134,E88,I88,M88,Q88,E42,I42,M42,Q42)</f>
        <v>0.18398018648018652</v>
      </c>
      <c r="H278" s="270"/>
      <c r="I278" s="267"/>
      <c r="J278" s="268"/>
      <c r="K278" s="100"/>
      <c r="L278" s="100"/>
      <c r="M278" s="100"/>
      <c r="N278" s="281" t="s">
        <v>85</v>
      </c>
      <c r="O278" s="282"/>
      <c r="P278" s="283"/>
      <c r="Q278" s="281" t="s">
        <v>88</v>
      </c>
      <c r="R278" s="283"/>
      <c r="S278" s="100"/>
      <c r="T278" s="100"/>
      <c r="U278" s="100"/>
      <c r="V278" s="100"/>
      <c r="W278" s="100"/>
      <c r="X278" s="100"/>
      <c r="Y278" s="100"/>
      <c r="Z278" s="100"/>
      <c r="AA278" s="100"/>
      <c r="AB278" s="100"/>
      <c r="AC278" s="100"/>
      <c r="AD278" s="100"/>
      <c r="AE278" s="100"/>
      <c r="AF278" s="100"/>
      <c r="AG278" s="100"/>
      <c r="AH278" s="100"/>
      <c r="AI278" s="100"/>
      <c r="AJ278" s="100"/>
      <c r="AK278" s="100"/>
      <c r="AL278" s="100"/>
      <c r="AM278" s="100"/>
      <c r="AN278" s="100"/>
      <c r="AO278" s="100"/>
      <c r="AP278" s="100"/>
      <c r="AQ278" s="100"/>
      <c r="AR278" s="100"/>
      <c r="AS278" s="100"/>
      <c r="AT278" s="100"/>
      <c r="AU278" s="100"/>
      <c r="AV278" s="100"/>
      <c r="AW278" s="100"/>
      <c r="AX278" s="100"/>
      <c r="AY278" s="100"/>
      <c r="AZ278" s="100"/>
      <c r="BA278" s="100"/>
      <c r="BB278" s="100"/>
      <c r="BC278" s="100"/>
      <c r="BD278" s="100"/>
      <c r="BE278" s="100"/>
      <c r="BF278" s="100"/>
      <c r="BG278" s="100"/>
      <c r="BH278" s="100"/>
      <c r="BI278" s="100"/>
      <c r="BJ278" s="100"/>
      <c r="BK278" s="100"/>
      <c r="BL278" s="100"/>
      <c r="BM278" s="100"/>
      <c r="BN278" s="100"/>
      <c r="BO278" s="100"/>
      <c r="BP278" s="100"/>
      <c r="BQ278" s="100"/>
      <c r="BR278" s="100"/>
      <c r="BS278" s="100"/>
      <c r="BT278" s="100"/>
      <c r="BU278" s="100"/>
      <c r="BV278" s="100"/>
      <c r="BW278" s="100"/>
      <c r="BX278" s="100"/>
      <c r="BY278" s="100"/>
      <c r="BZ278" s="100"/>
      <c r="CA278" s="100"/>
      <c r="CB278" s="100"/>
      <c r="CC278" s="100"/>
      <c r="CD278" s="100"/>
      <c r="CE278" s="100"/>
      <c r="CF278" s="100"/>
      <c r="CG278" s="100"/>
      <c r="CH278" s="100"/>
      <c r="CI278" s="100"/>
      <c r="CJ278" s="100"/>
      <c r="CK278" s="100"/>
      <c r="CL278" s="100"/>
      <c r="CM278" s="100"/>
      <c r="CN278" s="100"/>
      <c r="CO278" s="100"/>
      <c r="CP278" s="100"/>
      <c r="CQ278" s="100"/>
      <c r="CR278" s="100"/>
      <c r="CS278" s="100"/>
      <c r="CT278" s="100"/>
      <c r="CU278" s="100"/>
      <c r="CV278" s="100"/>
      <c r="CW278" s="100"/>
      <c r="CX278" s="100"/>
      <c r="CY278" s="100"/>
      <c r="CZ278" s="100"/>
      <c r="DA278" s="100"/>
      <c r="DB278" s="100"/>
      <c r="DC278" s="100"/>
      <c r="DD278" s="100"/>
      <c r="DE278" s="100"/>
      <c r="DF278" s="100"/>
      <c r="DG278" s="100"/>
      <c r="DH278" s="100"/>
      <c r="DI278" s="100"/>
      <c r="DJ278" s="100"/>
      <c r="DK278" s="100"/>
      <c r="DL278" s="100"/>
      <c r="DM278" s="100"/>
      <c r="DN278" s="100"/>
      <c r="DO278" s="100"/>
      <c r="DP278" s="100"/>
      <c r="DQ278" s="100"/>
      <c r="DR278" s="100"/>
      <c r="DS278" s="100"/>
      <c r="DT278" s="100"/>
      <c r="DU278" s="100"/>
      <c r="DV278" s="100"/>
      <c r="DW278" s="100"/>
      <c r="DX278" s="100"/>
      <c r="DY278" s="100"/>
      <c r="DZ278" s="100"/>
      <c r="EA278" s="100"/>
      <c r="EB278" s="100"/>
      <c r="EC278" s="100"/>
      <c r="ED278" s="100"/>
      <c r="EE278" s="100"/>
      <c r="EF278" s="100"/>
      <c r="EG278" s="100"/>
      <c r="EH278" s="100"/>
      <c r="EI278" s="100"/>
      <c r="EJ278" s="100"/>
      <c r="EK278" s="100"/>
      <c r="EL278" s="100"/>
      <c r="EM278" s="100"/>
      <c r="EN278" s="100"/>
      <c r="EO278" s="100"/>
      <c r="EP278" s="100"/>
      <c r="EQ278" s="100"/>
      <c r="ER278" s="100"/>
      <c r="ES278" s="100"/>
      <c r="ET278" s="100"/>
      <c r="EU278" s="100"/>
      <c r="EV278" s="100"/>
      <c r="EW278" s="100"/>
      <c r="EX278" s="100"/>
      <c r="EY278" s="100"/>
      <c r="EZ278" s="100"/>
      <c r="FA278" s="100"/>
      <c r="FB278" s="100"/>
      <c r="FC278" s="100"/>
      <c r="FD278" s="100"/>
      <c r="FE278" s="100"/>
      <c r="FF278" s="100"/>
      <c r="FG278" s="100"/>
      <c r="FH278" s="100"/>
      <c r="FI278" s="100"/>
      <c r="FJ278" s="100"/>
      <c r="FK278" s="100"/>
      <c r="FL278" s="100"/>
      <c r="FM278" s="100"/>
      <c r="FN278" s="100"/>
      <c r="FO278" s="100"/>
      <c r="FP278" s="100"/>
      <c r="FQ278" s="100"/>
      <c r="FR278" s="100"/>
      <c r="FS278" s="100"/>
      <c r="FT278" s="100"/>
      <c r="FU278" s="100"/>
      <c r="FV278" s="100"/>
      <c r="FW278" s="100"/>
      <c r="FX278" s="100"/>
      <c r="FY278" s="100"/>
      <c r="FZ278" s="100"/>
      <c r="GA278" s="100"/>
      <c r="GB278" s="100"/>
      <c r="GC278" s="100"/>
      <c r="GD278" s="100"/>
      <c r="GE278" s="100"/>
      <c r="GF278" s="100"/>
      <c r="GG278" s="100"/>
      <c r="GH278" s="100"/>
      <c r="GI278" s="100"/>
      <c r="GJ278" s="100"/>
      <c r="GK278" s="100"/>
      <c r="GL278" s="100"/>
      <c r="GM278" s="100"/>
      <c r="GN278" s="100"/>
      <c r="GO278" s="100"/>
      <c r="GP278" s="100"/>
      <c r="GQ278" s="100"/>
      <c r="GR278" s="100"/>
      <c r="GS278" s="100"/>
      <c r="GT278" s="100"/>
      <c r="GU278" s="100"/>
      <c r="GV278" s="100"/>
      <c r="GW278" s="100"/>
      <c r="GX278" s="100"/>
      <c r="GY278" s="100"/>
      <c r="GZ278" s="100"/>
      <c r="HA278" s="100"/>
      <c r="HB278" s="100"/>
      <c r="HC278" s="100"/>
      <c r="HD278" s="100"/>
      <c r="HE278" s="100"/>
      <c r="HF278" s="100"/>
      <c r="HG278" s="100"/>
      <c r="HH278" s="100"/>
      <c r="HI278" s="100"/>
      <c r="HJ278" s="100"/>
      <c r="HK278" s="100"/>
      <c r="HL278" s="100"/>
      <c r="HM278" s="100"/>
      <c r="HN278" s="100"/>
      <c r="HO278" s="100"/>
      <c r="HP278" s="100"/>
      <c r="HQ278" s="100"/>
      <c r="HR278" s="100"/>
      <c r="HS278" s="100"/>
      <c r="HT278" s="100"/>
      <c r="HU278" s="100"/>
      <c r="HV278" s="100"/>
      <c r="HW278" s="100"/>
      <c r="HX278" s="100"/>
      <c r="HY278" s="100"/>
      <c r="HZ278" s="100"/>
      <c r="IA278" s="100"/>
      <c r="IB278" s="100"/>
      <c r="IC278" s="100"/>
      <c r="ID278" s="100"/>
      <c r="IE278" s="100"/>
      <c r="IF278" s="100"/>
      <c r="IG278" s="100"/>
      <c r="IH278" s="100"/>
      <c r="II278" s="100"/>
      <c r="IJ278" s="100"/>
      <c r="IK278" s="100"/>
      <c r="IL278" s="100"/>
      <c r="IM278" s="100"/>
      <c r="IN278" s="100"/>
      <c r="IO278" s="100"/>
      <c r="IP278" s="100"/>
      <c r="IQ278" s="100"/>
      <c r="IR278" s="100"/>
      <c r="IS278" s="100"/>
      <c r="IT278" s="100"/>
      <c r="IU278" s="100"/>
    </row>
    <row r="279" spans="1:255" ht="18.75" customHeight="1" x14ac:dyDescent="0.25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0"/>
      <c r="Z279" s="100"/>
      <c r="AA279" s="100"/>
      <c r="AB279" s="100"/>
      <c r="AC279" s="100"/>
      <c r="AD279" s="100"/>
      <c r="AE279" s="100"/>
      <c r="AF279" s="100"/>
      <c r="AG279" s="100"/>
      <c r="AH279" s="100"/>
      <c r="AI279" s="100"/>
      <c r="AJ279" s="100"/>
      <c r="AK279" s="100"/>
      <c r="AL279" s="100"/>
      <c r="AM279" s="100"/>
      <c r="AN279" s="100"/>
      <c r="AO279" s="100"/>
      <c r="AP279" s="100"/>
      <c r="AQ279" s="100"/>
      <c r="AR279" s="100"/>
      <c r="AS279" s="100"/>
      <c r="AT279" s="100"/>
      <c r="AU279" s="100"/>
      <c r="AV279" s="100"/>
      <c r="AW279" s="100"/>
      <c r="AX279" s="100"/>
      <c r="AY279" s="100"/>
      <c r="AZ279" s="100"/>
      <c r="BA279" s="100"/>
      <c r="BB279" s="100"/>
      <c r="BC279" s="100"/>
      <c r="BD279" s="100"/>
      <c r="BE279" s="100"/>
      <c r="BF279" s="100"/>
      <c r="BG279" s="100"/>
      <c r="BH279" s="100"/>
      <c r="BI279" s="100"/>
      <c r="BJ279" s="100"/>
      <c r="BK279" s="100"/>
      <c r="BL279" s="100"/>
      <c r="BM279" s="100"/>
      <c r="BN279" s="100"/>
      <c r="BO279" s="100"/>
      <c r="BP279" s="100"/>
      <c r="BQ279" s="100"/>
      <c r="BR279" s="100"/>
      <c r="BS279" s="100"/>
      <c r="BT279" s="100"/>
      <c r="BU279" s="100"/>
      <c r="BV279" s="100"/>
      <c r="BW279" s="100"/>
      <c r="BX279" s="100"/>
      <c r="BY279" s="100"/>
      <c r="BZ279" s="100"/>
      <c r="CA279" s="100"/>
      <c r="CB279" s="100"/>
      <c r="CC279" s="100"/>
      <c r="CD279" s="100"/>
      <c r="CE279" s="100"/>
      <c r="CF279" s="100"/>
      <c r="CG279" s="100"/>
      <c r="CH279" s="100"/>
      <c r="CI279" s="100"/>
      <c r="CJ279" s="100"/>
      <c r="CK279" s="100"/>
      <c r="CL279" s="100"/>
      <c r="CM279" s="100"/>
      <c r="CN279" s="100"/>
      <c r="CO279" s="100"/>
      <c r="CP279" s="100"/>
      <c r="CQ279" s="100"/>
      <c r="CR279" s="100"/>
      <c r="CS279" s="100"/>
      <c r="CT279" s="100"/>
      <c r="CU279" s="100"/>
      <c r="CV279" s="100"/>
      <c r="CW279" s="100"/>
      <c r="CX279" s="100"/>
      <c r="CY279" s="100"/>
      <c r="CZ279" s="100"/>
      <c r="DA279" s="100"/>
      <c r="DB279" s="100"/>
      <c r="DC279" s="100"/>
      <c r="DD279" s="100"/>
      <c r="DE279" s="100"/>
      <c r="DF279" s="100"/>
      <c r="DG279" s="100"/>
      <c r="DH279" s="100"/>
      <c r="DI279" s="100"/>
      <c r="DJ279" s="100"/>
      <c r="DK279" s="100"/>
      <c r="DL279" s="100"/>
      <c r="DM279" s="100"/>
      <c r="DN279" s="100"/>
      <c r="DO279" s="100"/>
      <c r="DP279" s="100"/>
      <c r="DQ279" s="100"/>
      <c r="DR279" s="100"/>
      <c r="DS279" s="100"/>
      <c r="DT279" s="100"/>
      <c r="DU279" s="100"/>
      <c r="DV279" s="100"/>
      <c r="DW279" s="100"/>
      <c r="DX279" s="100"/>
      <c r="DY279" s="100"/>
      <c r="DZ279" s="100"/>
      <c r="EA279" s="100"/>
      <c r="EB279" s="100"/>
      <c r="EC279" s="100"/>
      <c r="ED279" s="100"/>
      <c r="EE279" s="100"/>
      <c r="EF279" s="100"/>
      <c r="EG279" s="100"/>
      <c r="EH279" s="100"/>
      <c r="EI279" s="100"/>
      <c r="EJ279" s="100"/>
      <c r="EK279" s="100"/>
      <c r="EL279" s="100"/>
      <c r="EM279" s="100"/>
      <c r="EN279" s="100"/>
      <c r="EO279" s="100"/>
      <c r="EP279" s="100"/>
      <c r="EQ279" s="100"/>
      <c r="ER279" s="100"/>
      <c r="ES279" s="100"/>
      <c r="ET279" s="100"/>
      <c r="EU279" s="100"/>
      <c r="EV279" s="100"/>
      <c r="EW279" s="100"/>
      <c r="EX279" s="100"/>
      <c r="EY279" s="100"/>
      <c r="EZ279" s="100"/>
      <c r="FA279" s="100"/>
      <c r="FB279" s="100"/>
      <c r="FC279" s="100"/>
      <c r="FD279" s="100"/>
      <c r="FE279" s="100"/>
      <c r="FF279" s="100"/>
      <c r="FG279" s="100"/>
      <c r="FH279" s="100"/>
      <c r="FI279" s="100"/>
      <c r="FJ279" s="100"/>
      <c r="FK279" s="100"/>
      <c r="FL279" s="100"/>
      <c r="FM279" s="100"/>
      <c r="FN279" s="100"/>
      <c r="FO279" s="100"/>
      <c r="FP279" s="100"/>
      <c r="FQ279" s="100"/>
      <c r="FR279" s="100"/>
      <c r="FS279" s="100"/>
      <c r="FT279" s="100"/>
      <c r="FU279" s="100"/>
      <c r="FV279" s="100"/>
      <c r="FW279" s="100"/>
      <c r="FX279" s="100"/>
      <c r="FY279" s="100"/>
      <c r="FZ279" s="100"/>
      <c r="GA279" s="100"/>
      <c r="GB279" s="100"/>
      <c r="GC279" s="100"/>
      <c r="GD279" s="100"/>
      <c r="GE279" s="100"/>
      <c r="GF279" s="100"/>
      <c r="GG279" s="100"/>
      <c r="GH279" s="100"/>
      <c r="GI279" s="100"/>
      <c r="GJ279" s="100"/>
      <c r="GK279" s="100"/>
      <c r="GL279" s="100"/>
      <c r="GM279" s="100"/>
      <c r="GN279" s="100"/>
      <c r="GO279" s="100"/>
      <c r="GP279" s="100"/>
      <c r="GQ279" s="100"/>
      <c r="GR279" s="100"/>
      <c r="GS279" s="100"/>
      <c r="GT279" s="100"/>
      <c r="GU279" s="100"/>
      <c r="GV279" s="100"/>
      <c r="GW279" s="100"/>
      <c r="GX279" s="100"/>
      <c r="GY279" s="100"/>
      <c r="GZ279" s="100"/>
      <c r="HA279" s="100"/>
      <c r="HB279" s="100"/>
      <c r="HC279" s="100"/>
      <c r="HD279" s="100"/>
      <c r="HE279" s="100"/>
      <c r="HF279" s="100"/>
      <c r="HG279" s="100"/>
      <c r="HH279" s="100"/>
      <c r="HI279" s="100"/>
      <c r="HJ279" s="100"/>
      <c r="HK279" s="100"/>
      <c r="HL279" s="100"/>
      <c r="HM279" s="100"/>
      <c r="HN279" s="100"/>
      <c r="HO279" s="100"/>
      <c r="HP279" s="100"/>
      <c r="HQ279" s="100"/>
      <c r="HR279" s="100"/>
      <c r="HS279" s="100"/>
      <c r="HT279" s="100"/>
      <c r="HU279" s="100"/>
      <c r="HV279" s="100"/>
      <c r="HW279" s="100"/>
      <c r="HX279" s="100"/>
      <c r="HY279" s="100"/>
      <c r="HZ279" s="100"/>
      <c r="IA279" s="100"/>
      <c r="IB279" s="100"/>
      <c r="IC279" s="100"/>
      <c r="ID279" s="100"/>
      <c r="IE279" s="100"/>
      <c r="IF279" s="100"/>
      <c r="IG279" s="100"/>
      <c r="IH279" s="100"/>
      <c r="II279" s="100"/>
      <c r="IJ279" s="100"/>
      <c r="IK279" s="100"/>
      <c r="IL279" s="100"/>
      <c r="IM279" s="100"/>
      <c r="IN279" s="100"/>
      <c r="IO279" s="100"/>
      <c r="IP279" s="100"/>
      <c r="IQ279" s="100"/>
      <c r="IR279" s="100"/>
      <c r="IS279" s="100"/>
      <c r="IT279" s="100"/>
      <c r="IU279" s="100"/>
    </row>
    <row r="280" spans="1:255" ht="18.75" customHeight="1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3"/>
      <c r="AO280" s="43"/>
      <c r="AP280" s="43"/>
      <c r="AQ280" s="43"/>
      <c r="AR280" s="43"/>
      <c r="AS280" s="43"/>
      <c r="AT280" s="43"/>
      <c r="AU280" s="43"/>
      <c r="AV280" s="43"/>
      <c r="AW280" s="43"/>
      <c r="AX280" s="43"/>
      <c r="AY280" s="43"/>
      <c r="AZ280" s="43"/>
      <c r="BA280" s="43"/>
      <c r="BB280" s="43"/>
      <c r="BC280" s="43"/>
      <c r="BD280" s="43"/>
      <c r="BE280" s="43"/>
      <c r="BF280" s="43"/>
      <c r="BG280" s="43"/>
      <c r="BH280" s="43"/>
      <c r="BI280" s="43"/>
      <c r="BJ280" s="43"/>
      <c r="BK280" s="43"/>
      <c r="BL280" s="43"/>
      <c r="BM280" s="43"/>
      <c r="BN280" s="43"/>
      <c r="BO280" s="43"/>
      <c r="BP280" s="43"/>
      <c r="BQ280" s="43"/>
      <c r="BR280" s="43"/>
      <c r="BS280" s="43"/>
      <c r="BT280" s="43"/>
      <c r="BU280" s="43"/>
      <c r="BV280" s="43"/>
      <c r="BW280" s="43"/>
      <c r="BX280" s="43"/>
      <c r="BY280" s="43"/>
      <c r="BZ280" s="43"/>
      <c r="CA280" s="43"/>
      <c r="CB280" s="43"/>
      <c r="CC280" s="43"/>
      <c r="CD280" s="43"/>
      <c r="CE280" s="43"/>
      <c r="CF280" s="43"/>
      <c r="CG280" s="43"/>
      <c r="CH280" s="43"/>
      <c r="CI280" s="43"/>
      <c r="CJ280" s="43"/>
      <c r="CK280" s="43"/>
      <c r="CL280" s="43"/>
      <c r="CM280" s="43"/>
      <c r="CN280" s="43"/>
      <c r="CO280" s="43"/>
      <c r="CP280" s="43"/>
      <c r="CQ280" s="43"/>
      <c r="CR280" s="43"/>
      <c r="CS280" s="43"/>
      <c r="CT280" s="43"/>
      <c r="CU280" s="43"/>
      <c r="CV280" s="43"/>
      <c r="CW280" s="43"/>
      <c r="CX280" s="43"/>
      <c r="CY280" s="43"/>
      <c r="CZ280" s="43"/>
      <c r="DA280" s="43"/>
      <c r="DB280" s="43"/>
      <c r="DC280" s="43"/>
      <c r="DD280" s="43"/>
      <c r="DE280" s="43"/>
      <c r="DF280" s="43"/>
      <c r="DG280" s="43"/>
      <c r="DH280" s="43"/>
      <c r="DI280" s="43"/>
      <c r="DJ280" s="43"/>
      <c r="DK280" s="43"/>
      <c r="DL280" s="43"/>
      <c r="DM280" s="43"/>
      <c r="DN280" s="43"/>
      <c r="DO280" s="43"/>
      <c r="DP280" s="43"/>
      <c r="DQ280" s="43"/>
      <c r="DR280" s="43"/>
      <c r="DS280" s="43"/>
      <c r="DT280" s="43"/>
      <c r="DU280" s="43"/>
      <c r="DV280" s="43"/>
      <c r="DW280" s="43"/>
      <c r="DX280" s="43"/>
      <c r="DY280" s="43"/>
      <c r="DZ280" s="43"/>
      <c r="EA280" s="43"/>
      <c r="EB280" s="43"/>
      <c r="EC280" s="43"/>
      <c r="ED280" s="43"/>
      <c r="EE280" s="43"/>
      <c r="EF280" s="43"/>
      <c r="EG280" s="43"/>
      <c r="EH280" s="43"/>
      <c r="EI280" s="43"/>
      <c r="EJ280" s="43"/>
      <c r="EK280" s="43"/>
      <c r="EL280" s="43"/>
      <c r="EM280" s="43"/>
      <c r="EN280" s="43"/>
      <c r="EO280" s="43"/>
      <c r="EP280" s="43"/>
      <c r="EQ280" s="43"/>
      <c r="ER280" s="43"/>
      <c r="ES280" s="43"/>
      <c r="ET280" s="43"/>
      <c r="EU280" s="43"/>
      <c r="EV280" s="43"/>
      <c r="EW280" s="43"/>
      <c r="EX280" s="43"/>
      <c r="EY280" s="43"/>
      <c r="EZ280" s="43"/>
      <c r="FA280" s="43"/>
      <c r="FB280" s="43"/>
      <c r="FC280" s="43"/>
      <c r="FD280" s="43"/>
      <c r="FE280" s="43"/>
      <c r="FF280" s="43"/>
      <c r="FG280" s="43"/>
      <c r="FH280" s="43"/>
      <c r="FI280" s="43"/>
      <c r="FJ280" s="43"/>
      <c r="FK280" s="43"/>
      <c r="FL280" s="43"/>
      <c r="FM280" s="43"/>
      <c r="FN280" s="43"/>
      <c r="FO280" s="43"/>
      <c r="FP280" s="43"/>
      <c r="FQ280" s="43"/>
      <c r="FR280" s="43"/>
      <c r="FS280" s="43"/>
      <c r="FT280" s="43"/>
      <c r="FU280" s="43"/>
      <c r="FV280" s="43"/>
      <c r="FW280" s="43"/>
      <c r="FX280" s="43"/>
      <c r="FY280" s="43"/>
      <c r="FZ280" s="43"/>
      <c r="GA280" s="43"/>
      <c r="GB280" s="43"/>
      <c r="GC280" s="43"/>
      <c r="GD280" s="43"/>
      <c r="GE280" s="43"/>
      <c r="GF280" s="43"/>
      <c r="GG280" s="43"/>
      <c r="GH280" s="43"/>
      <c r="GI280" s="43"/>
      <c r="GJ280" s="43"/>
      <c r="GK280" s="43"/>
      <c r="GL280" s="43"/>
      <c r="GM280" s="43"/>
      <c r="GN280" s="43"/>
      <c r="GO280" s="43"/>
      <c r="GP280" s="43"/>
      <c r="GQ280" s="43"/>
      <c r="GR280" s="43"/>
      <c r="GS280" s="43"/>
      <c r="GT280" s="43"/>
      <c r="GU280" s="43"/>
      <c r="GV280" s="43"/>
      <c r="GW280" s="43"/>
      <c r="GX280" s="43"/>
      <c r="GY280" s="43"/>
      <c r="GZ280" s="43"/>
      <c r="HA280" s="43"/>
      <c r="HB280" s="43"/>
      <c r="HC280" s="43"/>
      <c r="HD280" s="43"/>
      <c r="HE280" s="43"/>
      <c r="HF280" s="43"/>
      <c r="HG280" s="43"/>
      <c r="HH280" s="43"/>
      <c r="HI280" s="43"/>
      <c r="HJ280" s="43"/>
      <c r="HK280" s="43"/>
      <c r="HL280" s="43"/>
      <c r="HM280" s="43"/>
      <c r="HN280" s="43"/>
      <c r="HO280" s="43"/>
      <c r="HP280" s="43"/>
      <c r="HQ280" s="43"/>
      <c r="HR280" s="43"/>
      <c r="HS280" s="43"/>
      <c r="HT280" s="43"/>
      <c r="HU280" s="43"/>
      <c r="HV280" s="43"/>
      <c r="HW280" s="43"/>
      <c r="HX280" s="43"/>
      <c r="HY280" s="43"/>
      <c r="HZ280" s="43"/>
      <c r="IA280" s="43"/>
      <c r="IB280" s="43"/>
      <c r="IC280" s="43"/>
      <c r="ID280" s="43"/>
      <c r="IE280" s="43"/>
      <c r="IF280" s="43"/>
      <c r="IG280" s="43"/>
      <c r="IH280" s="43"/>
      <c r="II280" s="43"/>
      <c r="IJ280" s="43"/>
      <c r="IK280" s="43"/>
      <c r="IL280" s="43"/>
      <c r="IM280" s="43"/>
      <c r="IN280" s="43"/>
      <c r="IO280" s="43"/>
      <c r="IP280" s="43"/>
      <c r="IQ280" s="43"/>
      <c r="IR280" s="43"/>
      <c r="IS280" s="43"/>
      <c r="IT280" s="43"/>
      <c r="IU280" s="43"/>
    </row>
  </sheetData>
  <protectedRanges>
    <protectedRange sqref="C100:G100 C146:G146" name="Диапазон1_1_5_1_1_1_3_2_2_2_2"/>
    <protectedRange sqref="C147:G147" name="Диапазон1_1_5_1_1_1_3_2_2_3_1"/>
    <protectedRange sqref="C195:G195" name="Диапазон1_1_5_1_1_1_3_2_2_4_1"/>
    <protectedRange sqref="C242:G242" name="Диапазон1_1_5_1_1_1_3_2_2_5_1"/>
  </protectedRanges>
  <mergeCells count="237">
    <mergeCell ref="N276:P276"/>
    <mergeCell ref="Q276:R276"/>
    <mergeCell ref="N277:P277"/>
    <mergeCell ref="Q277:R277"/>
    <mergeCell ref="N278:P278"/>
    <mergeCell ref="Q278:R278"/>
    <mergeCell ref="N266:O266"/>
    <mergeCell ref="N267:O267"/>
    <mergeCell ref="N268:O268"/>
    <mergeCell ref="N269:O269"/>
    <mergeCell ref="N270:O270"/>
    <mergeCell ref="N271:O271"/>
    <mergeCell ref="N272:O272"/>
    <mergeCell ref="N273:O274"/>
    <mergeCell ref="N257:O257"/>
    <mergeCell ref="N258:O258"/>
    <mergeCell ref="N259:O259"/>
    <mergeCell ref="N260:O260"/>
    <mergeCell ref="N261:O261"/>
    <mergeCell ref="N262:O262"/>
    <mergeCell ref="N263:O263"/>
    <mergeCell ref="N264:O264"/>
    <mergeCell ref="N265:O265"/>
    <mergeCell ref="N248:O248"/>
    <mergeCell ref="N249:O249"/>
    <mergeCell ref="N250:O250"/>
    <mergeCell ref="N251:O251"/>
    <mergeCell ref="N252:O252"/>
    <mergeCell ref="N253:O253"/>
    <mergeCell ref="N254:O254"/>
    <mergeCell ref="N255:O255"/>
    <mergeCell ref="N256:O256"/>
    <mergeCell ref="N242:O243"/>
    <mergeCell ref="N244:O244"/>
    <mergeCell ref="N245:O245"/>
    <mergeCell ref="N246:O246"/>
    <mergeCell ref="N247:O247"/>
    <mergeCell ref="F88:F89"/>
    <mergeCell ref="J88:J89"/>
    <mergeCell ref="N88:N89"/>
    <mergeCell ref="K11:M11"/>
    <mergeCell ref="N11:N12"/>
    <mergeCell ref="O11:R11"/>
    <mergeCell ref="A240:O240"/>
    <mergeCell ref="A242:A243"/>
    <mergeCell ref="B242:B243"/>
    <mergeCell ref="C242:E242"/>
    <mergeCell ref="F242:F243"/>
    <mergeCell ref="G242:I242"/>
    <mergeCell ref="J242:J243"/>
    <mergeCell ref="K242:K243"/>
    <mergeCell ref="L242:M243"/>
    <mergeCell ref="A50:T50"/>
    <mergeCell ref="A52:B52"/>
    <mergeCell ref="C52:J52"/>
    <mergeCell ref="A55:O55"/>
    <mergeCell ref="B277:B278"/>
    <mergeCell ref="C277:D277"/>
    <mergeCell ref="E277:F277"/>
    <mergeCell ref="G277:H277"/>
    <mergeCell ref="I277:J278"/>
    <mergeCell ref="C278:D278"/>
    <mergeCell ref="E278:F278"/>
    <mergeCell ref="G278:H278"/>
    <mergeCell ref="A273:B273"/>
    <mergeCell ref="F273:F274"/>
    <mergeCell ref="J273:J274"/>
    <mergeCell ref="K273:K274"/>
    <mergeCell ref="L273:M274"/>
    <mergeCell ref="A274:B274"/>
    <mergeCell ref="C276:D276"/>
    <mergeCell ref="E276:F276"/>
    <mergeCell ref="G276:H276"/>
    <mergeCell ref="I276:J276"/>
    <mergeCell ref="J227:J228"/>
    <mergeCell ref="N227:N228"/>
    <mergeCell ref="L260:M260"/>
    <mergeCell ref="L264:M264"/>
    <mergeCell ref="L265:M265"/>
    <mergeCell ref="L266:M266"/>
    <mergeCell ref="L261:M261"/>
    <mergeCell ref="L262:M262"/>
    <mergeCell ref="L263:M263"/>
    <mergeCell ref="L267:M267"/>
    <mergeCell ref="L268:M268"/>
    <mergeCell ref="L254:M254"/>
    <mergeCell ref="L255:M255"/>
    <mergeCell ref="L256:M256"/>
    <mergeCell ref="L257:M257"/>
    <mergeCell ref="L258:M258"/>
    <mergeCell ref="L259:M259"/>
    <mergeCell ref="L269:M269"/>
    <mergeCell ref="L270:M270"/>
    <mergeCell ref="L271:M271"/>
    <mergeCell ref="L272:M272"/>
    <mergeCell ref="A94:T94"/>
    <mergeCell ref="A95:T95"/>
    <mergeCell ref="A96:T96"/>
    <mergeCell ref="A98:B98"/>
    <mergeCell ref="C98:J98"/>
    <mergeCell ref="A101:O101"/>
    <mergeCell ref="A103:A104"/>
    <mergeCell ref="B103:B104"/>
    <mergeCell ref="C103:E103"/>
    <mergeCell ref="F103:F104"/>
    <mergeCell ref="G103:I103"/>
    <mergeCell ref="J103:J104"/>
    <mergeCell ref="K103:M103"/>
    <mergeCell ref="N103:N104"/>
    <mergeCell ref="O103:R103"/>
    <mergeCell ref="S103:S104"/>
    <mergeCell ref="A238:B238"/>
    <mergeCell ref="C238:J238"/>
    <mergeCell ref="A192:B192"/>
    <mergeCell ref="L248:M248"/>
    <mergeCell ref="T227:T228"/>
    <mergeCell ref="A228:B228"/>
    <mergeCell ref="C192:J192"/>
    <mergeCell ref="A145:B145"/>
    <mergeCell ref="C145:J145"/>
    <mergeCell ref="A99:B99"/>
    <mergeCell ref="C99:J99"/>
    <mergeCell ref="A186:T186"/>
    <mergeCell ref="A187:T187"/>
    <mergeCell ref="A188:T188"/>
    <mergeCell ref="A147:O147"/>
    <mergeCell ref="A150:A151"/>
    <mergeCell ref="B150:B151"/>
    <mergeCell ref="C150:E150"/>
    <mergeCell ref="F150:F151"/>
    <mergeCell ref="G150:I150"/>
    <mergeCell ref="J150:J151"/>
    <mergeCell ref="K150:M150"/>
    <mergeCell ref="N150:N151"/>
    <mergeCell ref="T103:T104"/>
    <mergeCell ref="O150:R150"/>
    <mergeCell ref="S150:S151"/>
    <mergeCell ref="T150:T151"/>
    <mergeCell ref="A181:B181"/>
    <mergeCell ref="S57:S58"/>
    <mergeCell ref="T57:T58"/>
    <mergeCell ref="A88:B88"/>
    <mergeCell ref="S88:S89"/>
    <mergeCell ref="T88:T89"/>
    <mergeCell ref="A89:B89"/>
    <mergeCell ref="A93:T93"/>
    <mergeCell ref="A53:B53"/>
    <mergeCell ref="C53:J53"/>
    <mergeCell ref="A57:A58"/>
    <mergeCell ref="B57:B58"/>
    <mergeCell ref="C57:E57"/>
    <mergeCell ref="F57:F58"/>
    <mergeCell ref="G57:I57"/>
    <mergeCell ref="J57:J58"/>
    <mergeCell ref="K57:M57"/>
    <mergeCell ref="N57:N58"/>
    <mergeCell ref="O57:R57"/>
    <mergeCell ref="L249:M249"/>
    <mergeCell ref="L250:M250"/>
    <mergeCell ref="L251:M251"/>
    <mergeCell ref="L252:M252"/>
    <mergeCell ref="L253:M253"/>
    <mergeCell ref="L244:M244"/>
    <mergeCell ref="L245:M245"/>
    <mergeCell ref="L246:M246"/>
    <mergeCell ref="L247:M247"/>
    <mergeCell ref="A232:T232"/>
    <mergeCell ref="A233:T233"/>
    <mergeCell ref="A234:T234"/>
    <mergeCell ref="A235:T235"/>
    <mergeCell ref="A237:B237"/>
    <mergeCell ref="C237:J237"/>
    <mergeCell ref="A189:T189"/>
    <mergeCell ref="A191:B191"/>
    <mergeCell ref="C191:J191"/>
    <mergeCell ref="A194:O194"/>
    <mergeCell ref="A196:A197"/>
    <mergeCell ref="B196:B197"/>
    <mergeCell ref="C196:E196"/>
    <mergeCell ref="F196:F197"/>
    <mergeCell ref="G196:I196"/>
    <mergeCell ref="J196:J197"/>
    <mergeCell ref="K196:M196"/>
    <mergeCell ref="N196:N197"/>
    <mergeCell ref="O196:R196"/>
    <mergeCell ref="S196:S197"/>
    <mergeCell ref="T196:T197"/>
    <mergeCell ref="A227:B227"/>
    <mergeCell ref="F227:F228"/>
    <mergeCell ref="S227:S228"/>
    <mergeCell ref="F181:F182"/>
    <mergeCell ref="J181:J182"/>
    <mergeCell ref="N181:N182"/>
    <mergeCell ref="S181:S182"/>
    <mergeCell ref="T181:T182"/>
    <mergeCell ref="A182:B182"/>
    <mergeCell ref="A139:T139"/>
    <mergeCell ref="A140:T140"/>
    <mergeCell ref="A141:T141"/>
    <mergeCell ref="A142:T142"/>
    <mergeCell ref="A144:B144"/>
    <mergeCell ref="C144:J144"/>
    <mergeCell ref="A134:B134"/>
    <mergeCell ref="F134:F135"/>
    <mergeCell ref="J134:J135"/>
    <mergeCell ref="N134:N135"/>
    <mergeCell ref="S134:S135"/>
    <mergeCell ref="T134:T135"/>
    <mergeCell ref="A135:B135"/>
    <mergeCell ref="A1:T1"/>
    <mergeCell ref="A2:T2"/>
    <mergeCell ref="A3:T3"/>
    <mergeCell ref="A4:T4"/>
    <mergeCell ref="A5:Q5"/>
    <mergeCell ref="A6:B6"/>
    <mergeCell ref="C6:J6"/>
    <mergeCell ref="A9:O9"/>
    <mergeCell ref="T11:T12"/>
    <mergeCell ref="S11:S12"/>
    <mergeCell ref="A11:A12"/>
    <mergeCell ref="A7:B7"/>
    <mergeCell ref="C7:J7"/>
    <mergeCell ref="N42:N43"/>
    <mergeCell ref="S42:S43"/>
    <mergeCell ref="T42:T43"/>
    <mergeCell ref="A43:B43"/>
    <mergeCell ref="A49:T49"/>
    <mergeCell ref="B11:B12"/>
    <mergeCell ref="C11:E11"/>
    <mergeCell ref="F11:F12"/>
    <mergeCell ref="G11:I11"/>
    <mergeCell ref="J11:J12"/>
    <mergeCell ref="A47:T47"/>
    <mergeCell ref="A48:T48"/>
    <mergeCell ref="A42:B42"/>
    <mergeCell ref="F42:F43"/>
    <mergeCell ref="J42:J43"/>
  </mergeCells>
  <pageMargins left="0.7" right="0.7" top="0.75" bottom="0.75" header="0.3" footer="0.3"/>
  <pageSetup paperSize="9" scale="51" orientation="landscape" horizontalDpi="300" verticalDpi="300" r:id="rId1"/>
  <rowBreaks count="6" manualBreakCount="6">
    <brk id="46" max="20" man="1"/>
    <brk id="92" max="20" man="1"/>
    <brk id="138" max="20" man="1"/>
    <brk id="185" max="20" man="1"/>
    <brk id="231" max="20" man="1"/>
    <brk id="279" max="21" man="1"/>
  </rowBreaks>
  <colBreaks count="1" manualBreakCount="1">
    <brk id="21" max="2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7</vt:i4>
      </vt:variant>
      <vt:variant>
        <vt:lpstr>Диаграммы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сводная справка</vt:lpstr>
      <vt:lpstr>сводная  К.Г.</vt:lpstr>
      <vt:lpstr>сводная Н.Г.</vt:lpstr>
      <vt:lpstr>под.А (Н.Г.11-12)</vt:lpstr>
      <vt:lpstr>под А (К.Г.11-12)</vt:lpstr>
      <vt:lpstr>под.Б (Н.Г.11-12)</vt:lpstr>
      <vt:lpstr>под.Б (К.Г.11-12)</vt:lpstr>
      <vt:lpstr>Диаграмма6</vt:lpstr>
      <vt:lpstr>Диаграмма7</vt:lpstr>
      <vt:lpstr>Диаграмма8</vt:lpstr>
      <vt:lpstr>Диаграмма9</vt:lpstr>
      <vt:lpstr>Диаграмма10</vt:lpstr>
      <vt:lpstr>'под А (К.Г.11-12)'!Область_печати</vt:lpstr>
      <vt:lpstr>'под.А (Н.Г.11-12)'!Область_печати</vt:lpstr>
      <vt:lpstr>'под.Б (К.Г.11-12)'!Область_печати</vt:lpstr>
      <vt:lpstr>'под.Б (Н.Г.11-12)'!Область_печати</vt:lpstr>
      <vt:lpstr>'сводная  К.Г.'!Область_печати</vt:lpstr>
      <vt:lpstr>'сводная Н.Г.'!Область_печати</vt:lpstr>
      <vt:lpstr>'сводная справка'!Область_печати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hom</cp:lastModifiedBy>
  <cp:lastPrinted>2011-05-28T04:34:12Z</cp:lastPrinted>
  <dcterms:created xsi:type="dcterms:W3CDTF">1996-10-08T23:32:33Z</dcterms:created>
  <dcterms:modified xsi:type="dcterms:W3CDTF">2015-01-22T08:20:41Z</dcterms:modified>
</cp:coreProperties>
</file>