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476" windowWidth="9150" windowHeight="6885" tabRatio="849" activeTab="3"/>
  </bookViews>
  <sheets>
    <sheet name="Сводная ведомость" sheetId="1" r:id="rId1"/>
    <sheet name="По четвертям" sheetId="2" state="hidden" r:id="rId2"/>
    <sheet name="анализ к.р.русск. яз" sheetId="3" r:id="rId3"/>
    <sheet name="анализ к.р. матем" sheetId="4" r:id="rId4"/>
  </sheets>
  <externalReferences>
    <externalReference r:id="rId7"/>
  </externalReferences>
  <definedNames>
    <definedName name="алгебра">#REF!</definedName>
    <definedName name="биология">#REF!</definedName>
    <definedName name="география">#REF!</definedName>
    <definedName name="геометрия">#REF!</definedName>
    <definedName name="_xlnm.Print_Titles" localSheetId="3">'анализ к.р. матем'!$B:$C</definedName>
    <definedName name="_xlnm.Print_Titles" localSheetId="2">'анализ к.р.русск. яз'!$B:$C</definedName>
    <definedName name="_xlnm.Print_Titles" localSheetId="0">'Сводная ведомость'!$B:$C</definedName>
    <definedName name="иностранный">#REF!</definedName>
    <definedName name="информатика">#REF!</definedName>
    <definedName name="история">#REF!</definedName>
    <definedName name="литература">#REF!</definedName>
    <definedName name="нов_история">#REF!</definedName>
    <definedName name="_xlnm.Print_Area" localSheetId="3">'анализ к.р. матем'!$A$1:$Q$50</definedName>
    <definedName name="_xlnm.Print_Area" localSheetId="2">'анализ к.р.русск. яз'!$A$1:$N$50</definedName>
    <definedName name="обществознание">#REF!</definedName>
    <definedName name="предмет_16">#REF!</definedName>
    <definedName name="предмет_17">#REF!</definedName>
    <definedName name="предмет_18">#REF!</definedName>
    <definedName name="предмет_19">#REF!</definedName>
    <definedName name="предмет_20">#REF!</definedName>
    <definedName name="предмет_21">#REF!</definedName>
    <definedName name="предмет_22">#REF!</definedName>
    <definedName name="предмет_23">#REF!</definedName>
    <definedName name="предмет_24">#REF!</definedName>
    <definedName name="предмет_25">#REF!</definedName>
    <definedName name="пропуски" localSheetId="3">'анализ к.р. матем'!#REF!</definedName>
    <definedName name="пропуски" localSheetId="2">'анализ к.р.русск. яз'!#REF!</definedName>
    <definedName name="пропуски">'Сводная ведомость'!#REF!</definedName>
    <definedName name="русский">#REF!</definedName>
    <definedName name="средний_балл" localSheetId="3">'анализ к.р. матем'!$E$5:$E$5</definedName>
    <definedName name="средний_балл" localSheetId="2">'анализ к.р.русск. яз'!$E$6:$E$6</definedName>
    <definedName name="средний_балл" localSheetId="1">'[1]Текущая'!$F$5,'[1]Текущая'!$H$5,'[1]Текущая'!$J$5,'[1]Текущая'!$L$5,'[1]Текущая'!$N$5,'[1]Текущая'!$P$5,'[1]Текущая'!$R$5,'[1]Текущая'!$T$5,'[1]Текущая'!$V$5,'[1]Текущая'!$X$5,'[1]Текущая'!$Z$5,'[1]Текущая'!$AB$5,'[1]Текущая'!$AD$5,'[1]Текущая'!$AF$5,'[1]Текущая'!$AH$5,'[1]Текущая'!$AJ$5,'[1]Текущая'!$AL$5</definedName>
    <definedName name="средний_балл">'Сводная ведомость'!$F$5:$J$5</definedName>
    <definedName name="физика">#REF!</definedName>
    <definedName name="физкультура">#REF!</definedName>
    <definedName name="химия">#REF!</definedName>
    <definedName name="черчение">#REF!</definedName>
  </definedNames>
  <calcPr fullCalcOnLoad="1"/>
</workbook>
</file>

<file path=xl/sharedStrings.xml><?xml version="1.0" encoding="utf-8"?>
<sst xmlns="http://schemas.openxmlformats.org/spreadsheetml/2006/main" count="145" uniqueCount="71">
  <si>
    <t>место</t>
  </si>
  <si>
    <t>троечников</t>
  </si>
  <si>
    <t>ударников</t>
  </si>
  <si>
    <t>отличников</t>
  </si>
  <si>
    <t>неуспевающих</t>
  </si>
  <si>
    <t>неаттестованных</t>
  </si>
  <si>
    <t>качество знаний</t>
  </si>
  <si>
    <t>успеваемость</t>
  </si>
  <si>
    <t>четверти</t>
  </si>
  <si>
    <t>балл</t>
  </si>
  <si>
    <t>№ п/п</t>
  </si>
  <si>
    <t>Фамилии учащихся</t>
  </si>
  <si>
    <t>предметы</t>
  </si>
  <si>
    <t>казахский</t>
  </si>
  <si>
    <t>каз_лит</t>
  </si>
  <si>
    <t>русский</t>
  </si>
  <si>
    <t>литература</t>
  </si>
  <si>
    <t>алгебра</t>
  </si>
  <si>
    <t>геометрия</t>
  </si>
  <si>
    <t>информатика</t>
  </si>
  <si>
    <t>история</t>
  </si>
  <si>
    <t>история_РК</t>
  </si>
  <si>
    <t>география</t>
  </si>
  <si>
    <t>физика</t>
  </si>
  <si>
    <t>биология</t>
  </si>
  <si>
    <t>английский</t>
  </si>
  <si>
    <t>валеология</t>
  </si>
  <si>
    <t>физкультура</t>
  </si>
  <si>
    <t>обж</t>
  </si>
  <si>
    <t>право</t>
  </si>
  <si>
    <t>Анализ успеваемости учащихся по четвертям</t>
  </si>
  <si>
    <t>Рейтинг предмета</t>
  </si>
  <si>
    <t>Ср.балл по предмету</t>
  </si>
  <si>
    <t>коэф.обученности</t>
  </si>
  <si>
    <t>предмет</t>
  </si>
  <si>
    <t>Фамилия Имя</t>
  </si>
  <si>
    <t>рейтинг</t>
  </si>
  <si>
    <t>математика</t>
  </si>
  <si>
    <t>англ. яз</t>
  </si>
  <si>
    <t>окруж мир</t>
  </si>
  <si>
    <t>Анализ успеваемости и посещаемости учащихся в 1 триместре</t>
  </si>
  <si>
    <t xml:space="preserve">Сумм. кол-во баллов </t>
  </si>
  <si>
    <t>Максимальное кол-во баллов</t>
  </si>
  <si>
    <t>Коэффициент усвоения</t>
  </si>
  <si>
    <t>Cредн. Балл</t>
  </si>
  <si>
    <t>хорошистов</t>
  </si>
  <si>
    <t>Коэфф-т усвоения</t>
  </si>
  <si>
    <t>Макс. балл</t>
  </si>
  <si>
    <t>Кол-во балл</t>
  </si>
  <si>
    <t>При коэффициенте усвоения до 0,95 - низкий уровень затруднения; до 0,8 - средний уровень; до 0,7 - высокий ; меньше 0,7 - высший</t>
  </si>
  <si>
    <t>уровень</t>
  </si>
  <si>
    <t>н</t>
  </si>
  <si>
    <t>к/р №3</t>
  </si>
  <si>
    <t>к/р №4</t>
  </si>
  <si>
    <t>к/р №5</t>
  </si>
  <si>
    <t>к/р №6</t>
  </si>
  <si>
    <t>к/р №1              25.09.2012</t>
  </si>
  <si>
    <t>к/р №2           02.11.2012</t>
  </si>
  <si>
    <t>пров. списывание            11.09.2012</t>
  </si>
  <si>
    <t>пров. работа №1           26.09.2012</t>
  </si>
  <si>
    <t>пров. работа №2           09.10.2012</t>
  </si>
  <si>
    <t>пров. диктант  29.10.2012</t>
  </si>
  <si>
    <t>пров. работа №3          13.11.2012</t>
  </si>
  <si>
    <t>пров. работа №4          30.11.2012</t>
  </si>
  <si>
    <t>пров. работа №5         11.12.2012</t>
  </si>
  <si>
    <t>работу выполнили на "5"</t>
  </si>
  <si>
    <t>работу выполнили на "2"</t>
  </si>
  <si>
    <t>работу выполнили на "3"</t>
  </si>
  <si>
    <t>работу выполнили на "4"</t>
  </si>
  <si>
    <t>Анализ контрольных и проверочных  работ по русскому  2 класс МОУ СОШ №...                                                Учитель Кузнецова А.А.</t>
  </si>
  <si>
    <t>Анализ контрольных и проверочных работ по математике 2 класс МОУ СОШ №...                                                 Учитель Кузнецова А.А.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</si>
</sst>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0.0%"/>
    <numFmt numFmtId="186" formatCode="[$€-2]\ ###,000_);[Red]\([$€-2]\ ###,000\)"/>
    <numFmt numFmtId="187" formatCode="0.0000"/>
    <numFmt numFmtId="188" formatCode="000000"/>
    <numFmt numFmtId="189" formatCode="[$-FC19]d\ mmmm\ yyyy\ &quot;г.&quot;"/>
    <numFmt numFmtId="190" formatCode="[$-F800]dddd\,\ mmmm\ dd\,\ yyyy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color indexed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20"/>
      <color indexed="18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5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i/>
      <sz val="7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8"/>
      <color theme="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3"/>
      </left>
      <right style="thin"/>
      <top>
        <color indexed="63"/>
      </top>
      <bottom style="medium">
        <color indexed="2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" fontId="8" fillId="33" borderId="10" xfId="53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183" fontId="6" fillId="34" borderId="12" xfId="0" applyNumberFormat="1" applyFont="1" applyFill="1" applyBorder="1" applyAlignment="1">
      <alignment horizontal="center" vertical="center" wrapText="1"/>
    </xf>
    <xf numFmtId="183" fontId="6" fillId="34" borderId="14" xfId="0" applyNumberFormat="1" applyFont="1" applyFill="1" applyBorder="1" applyAlignment="1">
      <alignment horizontal="center" vertical="center" wrapText="1"/>
    </xf>
    <xf numFmtId="183" fontId="6" fillId="34" borderId="15" xfId="0" applyNumberFormat="1" applyFont="1" applyFill="1" applyBorder="1" applyAlignment="1">
      <alignment horizontal="center" vertical="center" wrapText="1"/>
    </xf>
    <xf numFmtId="183" fontId="6" fillId="34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83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53" applyNumberFormat="1" applyFont="1" applyFill="1" applyBorder="1" applyAlignment="1" applyProtection="1">
      <alignment horizontal="center"/>
      <protection hidden="1"/>
    </xf>
    <xf numFmtId="9" fontId="10" fillId="35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9" fontId="10" fillId="35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35" borderId="26" xfId="53" applyFont="1" applyFill="1" applyBorder="1" applyAlignment="1" applyProtection="1">
      <alignment horizontal="right"/>
      <protection hidden="1"/>
    </xf>
    <xf numFmtId="0" fontId="6" fillId="35" borderId="27" xfId="53" applyFont="1" applyFill="1" applyBorder="1" applyAlignment="1" applyProtection="1">
      <alignment horizontal="right"/>
      <protection hidden="1"/>
    </xf>
    <xf numFmtId="9" fontId="10" fillId="35" borderId="14" xfId="0" applyNumberFormat="1" applyFont="1" applyFill="1" applyBorder="1" applyAlignment="1">
      <alignment horizontal="center" vertical="center"/>
    </xf>
    <xf numFmtId="9" fontId="10" fillId="35" borderId="28" xfId="53" applyNumberFormat="1" applyFont="1" applyFill="1" applyBorder="1" applyAlignment="1" applyProtection="1">
      <alignment horizontal="center" vertical="center"/>
      <protection hidden="1"/>
    </xf>
    <xf numFmtId="9" fontId="10" fillId="35" borderId="29" xfId="0" applyNumberFormat="1" applyFont="1" applyFill="1" applyBorder="1" applyAlignment="1">
      <alignment horizontal="center" vertical="center"/>
    </xf>
    <xf numFmtId="9" fontId="10" fillId="35" borderId="3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9" fontId="10" fillId="0" borderId="31" xfId="0" applyNumberFormat="1" applyFont="1" applyFill="1" applyBorder="1" applyAlignment="1">
      <alignment horizontal="center" vertical="center"/>
    </xf>
    <xf numFmtId="9" fontId="10" fillId="0" borderId="32" xfId="0" applyNumberFormat="1" applyFont="1" applyFill="1" applyBorder="1" applyAlignment="1">
      <alignment horizontal="center" vertical="center"/>
    </xf>
    <xf numFmtId="9" fontId="10" fillId="0" borderId="33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/>
    </xf>
    <xf numFmtId="183" fontId="6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0" xfId="0" applyFont="1" applyFill="1" applyBorder="1" applyAlignment="1">
      <alignment horizontal="center"/>
    </xf>
    <xf numFmtId="183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>
      <alignment horizontal="center"/>
    </xf>
    <xf numFmtId="183" fontId="6" fillId="0" borderId="30" xfId="53" applyNumberFormat="1" applyFont="1" applyFill="1" applyBorder="1" applyAlignment="1" applyProtection="1">
      <alignment horizontal="center" vertical="center" wrapText="1"/>
      <protection hidden="1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9" fontId="10" fillId="35" borderId="10" xfId="0" applyNumberFormat="1" applyFont="1" applyFill="1" applyBorder="1" applyAlignment="1">
      <alignment horizontal="center" vertical="center"/>
    </xf>
    <xf numFmtId="9" fontId="10" fillId="35" borderId="28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33" borderId="37" xfId="0" applyFont="1" applyFill="1" applyBorder="1" applyAlignment="1">
      <alignment horizontal="right"/>
    </xf>
    <xf numFmtId="1" fontId="7" fillId="33" borderId="16" xfId="53" applyNumberFormat="1" applyFont="1" applyFill="1" applyBorder="1" applyAlignment="1" applyProtection="1">
      <alignment horizontal="center"/>
      <protection hidden="1"/>
    </xf>
    <xf numFmtId="0" fontId="6" fillId="33" borderId="38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Continuous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2" fontId="6" fillId="34" borderId="29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3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1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9" fontId="6" fillId="0" borderId="17" xfId="0" applyNumberFormat="1" applyFont="1" applyBorder="1" applyAlignment="1" applyProtection="1">
      <alignment horizontal="center" vertical="center" textRotation="90" wrapText="1"/>
      <protection hidden="1"/>
    </xf>
    <xf numFmtId="49" fontId="6" fillId="0" borderId="16" xfId="0" applyNumberFormat="1" applyFont="1" applyBorder="1" applyAlignment="1" applyProtection="1">
      <alignment horizontal="center" vertical="center" textRotation="90" wrapText="1"/>
      <protection hidden="1"/>
    </xf>
    <xf numFmtId="183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>
      <alignment vertical="top" wrapText="1"/>
    </xf>
    <xf numFmtId="183" fontId="7" fillId="34" borderId="12" xfId="0" applyNumberFormat="1" applyFont="1" applyFill="1" applyBorder="1" applyAlignment="1" applyProtection="1">
      <alignment horizontal="center" vertical="center" wrapText="1"/>
      <protection hidden="1"/>
    </xf>
    <xf numFmtId="183" fontId="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1" xfId="0" applyFont="1" applyBorder="1" applyAlignment="1">
      <alignment vertical="top" wrapText="1"/>
    </xf>
    <xf numFmtId="1" fontId="10" fillId="0" borderId="22" xfId="0" applyNumberFormat="1" applyFont="1" applyFill="1" applyBorder="1" applyAlignment="1" applyProtection="1">
      <alignment horizontal="center" vertical="center"/>
      <protection hidden="1"/>
    </xf>
    <xf numFmtId="183" fontId="6" fillId="0" borderId="23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4" fillId="34" borderId="10" xfId="53" applyFont="1" applyFill="1" applyBorder="1" applyAlignment="1" applyProtection="1">
      <alignment horizontal="right"/>
      <protection hidden="1"/>
    </xf>
    <xf numFmtId="1" fontId="15" fillId="34" borderId="12" xfId="53" applyNumberFormat="1" applyFont="1" applyFill="1" applyBorder="1" applyAlignment="1" applyProtection="1">
      <alignment horizontal="center"/>
      <protection hidden="1"/>
    </xf>
    <xf numFmtId="1" fontId="15" fillId="33" borderId="12" xfId="53" applyNumberFormat="1" applyFont="1" applyFill="1" applyBorder="1" applyAlignment="1" applyProtection="1">
      <alignment horizontal="center"/>
      <protection hidden="1"/>
    </xf>
    <xf numFmtId="0" fontId="14" fillId="35" borderId="10" xfId="53" applyFont="1" applyFill="1" applyBorder="1" applyAlignment="1" applyProtection="1">
      <alignment horizontal="right"/>
      <protection hidden="1"/>
    </xf>
    <xf numFmtId="9" fontId="16" fillId="35" borderId="12" xfId="53" applyNumberFormat="1" applyFont="1" applyFill="1" applyBorder="1" applyAlignment="1" applyProtection="1">
      <alignment horizontal="center" vertical="center"/>
      <protection hidden="1"/>
    </xf>
    <xf numFmtId="9" fontId="14" fillId="35" borderId="12" xfId="53" applyNumberFormat="1" applyFont="1" applyFill="1" applyBorder="1" applyAlignment="1" applyProtection="1">
      <alignment horizontal="center" vertical="center"/>
      <protection hidden="1"/>
    </xf>
    <xf numFmtId="0" fontId="14" fillId="35" borderId="28" xfId="53" applyFont="1" applyFill="1" applyBorder="1" applyAlignment="1" applyProtection="1">
      <alignment horizontal="right"/>
      <protection hidden="1"/>
    </xf>
    <xf numFmtId="49" fontId="6" fillId="0" borderId="20" xfId="0" applyNumberFormat="1" applyFont="1" applyBorder="1" applyAlignment="1" applyProtection="1">
      <alignment horizontal="center" vertical="center" textRotation="90" wrapText="1"/>
      <protection hidden="1"/>
    </xf>
    <xf numFmtId="183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>
      <alignment/>
    </xf>
    <xf numFmtId="0" fontId="11" fillId="36" borderId="40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/>
      <protection hidden="1"/>
    </xf>
    <xf numFmtId="0" fontId="5" fillId="37" borderId="10" xfId="0" applyFont="1" applyFill="1" applyBorder="1" applyAlignment="1">
      <alignment/>
    </xf>
    <xf numFmtId="0" fontId="6" fillId="0" borderId="30" xfId="0" applyFont="1" applyBorder="1" applyAlignment="1" applyProtection="1">
      <alignment/>
      <protection hidden="1"/>
    </xf>
    <xf numFmtId="0" fontId="5" fillId="37" borderId="21" xfId="0" applyFont="1" applyFill="1" applyBorder="1" applyAlignment="1">
      <alignment/>
    </xf>
    <xf numFmtId="0" fontId="6" fillId="0" borderId="24" xfId="0" applyFont="1" applyBorder="1" applyAlignment="1" applyProtection="1">
      <alignment/>
      <protection hidden="1"/>
    </xf>
    <xf numFmtId="0" fontId="6" fillId="37" borderId="0" xfId="0" applyFont="1" applyFill="1" applyBorder="1" applyAlignment="1" applyProtection="1">
      <alignment/>
      <protection hidden="1"/>
    </xf>
    <xf numFmtId="0" fontId="5" fillId="37" borderId="0" xfId="0" applyFont="1" applyFill="1" applyBorder="1" applyAlignment="1">
      <alignment/>
    </xf>
    <xf numFmtId="1" fontId="15" fillId="37" borderId="0" xfId="53" applyNumberFormat="1" applyFont="1" applyFill="1" applyBorder="1" applyAlignment="1" applyProtection="1">
      <alignment horizontal="center"/>
      <protection hidden="1"/>
    </xf>
    <xf numFmtId="9" fontId="14" fillId="37" borderId="0" xfId="53" applyNumberFormat="1" applyFont="1" applyFill="1" applyBorder="1" applyAlignment="1" applyProtection="1">
      <alignment horizontal="center" vertical="center"/>
      <protection hidden="1"/>
    </xf>
    <xf numFmtId="9" fontId="14" fillId="37" borderId="0" xfId="53" applyNumberFormat="1" applyFont="1" applyFill="1" applyBorder="1" applyAlignment="1" applyProtection="1">
      <alignment horizontal="center"/>
      <protection hidden="1"/>
    </xf>
    <xf numFmtId="0" fontId="11" fillId="37" borderId="0" xfId="0" applyFont="1" applyFill="1" applyBorder="1" applyAlignment="1">
      <alignment wrapText="1"/>
    </xf>
    <xf numFmtId="0" fontId="14" fillId="34" borderId="41" xfId="53" applyFont="1" applyFill="1" applyBorder="1" applyAlignment="1" applyProtection="1">
      <alignment horizontal="right"/>
      <protection hidden="1"/>
    </xf>
    <xf numFmtId="1" fontId="15" fillId="33" borderId="42" xfId="53" applyNumberFormat="1" applyFont="1" applyFill="1" applyBorder="1" applyAlignment="1" applyProtection="1">
      <alignment horizontal="center"/>
      <protection hidden="1"/>
    </xf>
    <xf numFmtId="1" fontId="15" fillId="37" borderId="43" xfId="53" applyNumberFormat="1" applyFont="1" applyFill="1" applyBorder="1" applyAlignment="1" applyProtection="1">
      <alignment horizontal="center"/>
      <protection hidden="1"/>
    </xf>
    <xf numFmtId="0" fontId="6" fillId="37" borderId="15" xfId="0" applyFont="1" applyFill="1" applyBorder="1" applyAlignment="1" applyProtection="1">
      <alignment/>
      <protection hidden="1"/>
    </xf>
    <xf numFmtId="0" fontId="11" fillId="36" borderId="44" xfId="0" applyFont="1" applyFill="1" applyBorder="1" applyAlignment="1">
      <alignment wrapText="1"/>
    </xf>
    <xf numFmtId="0" fontId="14" fillId="34" borderId="45" xfId="53" applyFont="1" applyFill="1" applyBorder="1" applyAlignment="1" applyProtection="1">
      <alignment horizontal="right"/>
      <protection hidden="1"/>
    </xf>
    <xf numFmtId="1" fontId="15" fillId="33" borderId="46" xfId="53" applyNumberFormat="1" applyFont="1" applyFill="1" applyBorder="1" applyAlignment="1" applyProtection="1">
      <alignment horizontal="center"/>
      <protection hidden="1"/>
    </xf>
    <xf numFmtId="1" fontId="15" fillId="37" borderId="47" xfId="53" applyNumberFormat="1" applyFont="1" applyFill="1" applyBorder="1" applyAlignment="1" applyProtection="1">
      <alignment horizontal="center"/>
      <protection hidden="1"/>
    </xf>
    <xf numFmtId="0" fontId="6" fillId="37" borderId="48" xfId="0" applyFont="1" applyFill="1" applyBorder="1" applyAlignment="1" applyProtection="1">
      <alignment/>
      <protection hidden="1"/>
    </xf>
    <xf numFmtId="9" fontId="14" fillId="35" borderId="21" xfId="53" applyNumberFormat="1" applyFont="1" applyFill="1" applyBorder="1" applyAlignment="1" applyProtection="1">
      <alignment horizontal="center"/>
      <protection hidden="1"/>
    </xf>
    <xf numFmtId="0" fontId="5" fillId="35" borderId="42" xfId="0" applyFont="1" applyFill="1" applyBorder="1" applyAlignment="1">
      <alignment/>
    </xf>
    <xf numFmtId="0" fontId="10" fillId="0" borderId="39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>
      <alignment vertical="top" wrapText="1"/>
    </xf>
    <xf numFmtId="1" fontId="6" fillId="0" borderId="49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41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42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5" fillId="37" borderId="41" xfId="0" applyFont="1" applyFill="1" applyBorder="1" applyAlignment="1">
      <alignment/>
    </xf>
    <xf numFmtId="0" fontId="5" fillId="37" borderId="42" xfId="0" applyFont="1" applyFill="1" applyBorder="1" applyAlignment="1">
      <alignment/>
    </xf>
    <xf numFmtId="0" fontId="6" fillId="0" borderId="50" xfId="0" applyFont="1" applyBorder="1" applyAlignment="1" applyProtection="1">
      <alignment/>
      <protection hidden="1"/>
    </xf>
    <xf numFmtId="183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183" fontId="7" fillId="34" borderId="29" xfId="0" applyNumberFormat="1" applyFont="1" applyFill="1" applyBorder="1" applyAlignment="1" applyProtection="1">
      <alignment horizontal="center" vertical="center" wrapText="1"/>
      <protection hidden="1"/>
    </xf>
    <xf numFmtId="183" fontId="7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>
      <alignment vertical="top" wrapText="1"/>
    </xf>
    <xf numFmtId="0" fontId="20" fillId="37" borderId="0" xfId="0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 textRotation="90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37" borderId="0" xfId="0" applyFont="1" applyFill="1" applyBorder="1" applyAlignment="1" applyProtection="1">
      <alignment horizontal="center"/>
      <protection hidden="1"/>
    </xf>
    <xf numFmtId="0" fontId="20" fillId="37" borderId="11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1" fontId="15" fillId="34" borderId="42" xfId="53" applyNumberFormat="1" applyFont="1" applyFill="1" applyBorder="1" applyAlignment="1" applyProtection="1">
      <alignment horizontal="center"/>
      <protection hidden="1"/>
    </xf>
    <xf numFmtId="9" fontId="16" fillId="35" borderId="12" xfId="53" applyNumberFormat="1" applyFont="1" applyFill="1" applyBorder="1" applyAlignment="1" applyProtection="1">
      <alignment horizontal="center"/>
      <protection hidden="1"/>
    </xf>
    <xf numFmtId="0" fontId="65" fillId="0" borderId="14" xfId="0" applyFont="1" applyBorder="1" applyAlignment="1">
      <alignment horizontal="center" textRotation="90"/>
    </xf>
    <xf numFmtId="0" fontId="18" fillId="0" borderId="14" xfId="0" applyFont="1" applyBorder="1" applyAlignment="1">
      <alignment horizontal="center" textRotation="90"/>
    </xf>
    <xf numFmtId="183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29" xfId="53" applyNumberFormat="1" applyFont="1" applyFill="1" applyBorder="1" applyAlignment="1" applyProtection="1">
      <alignment horizontal="center" vertical="center" wrapText="1"/>
      <protection hidden="1"/>
    </xf>
    <xf numFmtId="9" fontId="24" fillId="35" borderId="12" xfId="53" applyNumberFormat="1" applyFont="1" applyFill="1" applyBorder="1" applyAlignment="1" applyProtection="1">
      <alignment horizontal="center" vertical="center"/>
      <protection hidden="1"/>
    </xf>
    <xf numFmtId="9" fontId="24" fillId="35" borderId="12" xfId="53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66" fillId="38" borderId="12" xfId="0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 applyProtection="1">
      <alignment horizontal="center" vertical="center" wrapText="1"/>
      <protection hidden="1"/>
    </xf>
    <xf numFmtId="18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1" fontId="6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23" fillId="38" borderId="10" xfId="0" applyFont="1" applyFill="1" applyBorder="1" applyAlignment="1">
      <alignment horizontal="center" vertical="center"/>
    </xf>
    <xf numFmtId="183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66" fillId="38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9" fontId="25" fillId="35" borderId="12" xfId="53" applyNumberFormat="1" applyFont="1" applyFill="1" applyBorder="1" applyAlignment="1" applyProtection="1">
      <alignment horizontal="center" vertical="center"/>
      <protection hidden="1"/>
    </xf>
    <xf numFmtId="0" fontId="21" fillId="37" borderId="0" xfId="0" applyFont="1" applyFill="1" applyBorder="1" applyAlignment="1" applyProtection="1">
      <alignment horizontal="center" vertical="center"/>
      <protection hidden="1"/>
    </xf>
    <xf numFmtId="0" fontId="21" fillId="37" borderId="11" xfId="0" applyFont="1" applyFill="1" applyBorder="1" applyAlignment="1" applyProtection="1">
      <alignment horizontal="center" vertical="center"/>
      <protection hidden="1"/>
    </xf>
    <xf numFmtId="0" fontId="22" fillId="38" borderId="10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67" fillId="10" borderId="42" xfId="0" applyFont="1" applyFill="1" applyBorder="1" applyAlignment="1">
      <alignment/>
    </xf>
    <xf numFmtId="0" fontId="67" fillId="10" borderId="12" xfId="0" applyFont="1" applyFill="1" applyBorder="1" applyAlignment="1">
      <alignment/>
    </xf>
    <xf numFmtId="0" fontId="67" fillId="10" borderId="21" xfId="0" applyFont="1" applyFill="1" applyBorder="1" applyAlignment="1">
      <alignment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6" fillId="0" borderId="5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9" fontId="16" fillId="35" borderId="12" xfId="53" applyNumberFormat="1" applyFont="1" applyFill="1" applyBorder="1" applyAlignment="1" applyProtection="1">
      <alignment horizontal="center" vertical="center"/>
      <protection hidden="1"/>
    </xf>
    <xf numFmtId="9" fontId="16" fillId="35" borderId="13" xfId="53" applyNumberFormat="1" applyFont="1" applyFill="1" applyBorder="1" applyAlignment="1" applyProtection="1">
      <alignment horizontal="center" vertical="center"/>
      <protection hidden="1"/>
    </xf>
    <xf numFmtId="1" fontId="68" fillId="34" borderId="55" xfId="53" applyNumberFormat="1" applyFont="1" applyFill="1" applyBorder="1" applyAlignment="1" applyProtection="1">
      <alignment horizontal="center"/>
      <protection hidden="1"/>
    </xf>
    <xf numFmtId="1" fontId="68" fillId="34" borderId="48" xfId="53" applyNumberFormat="1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 vertical="center" textRotation="90" wrapText="1"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10" fillId="0" borderId="28" xfId="0" applyFont="1" applyBorder="1" applyAlignment="1" applyProtection="1">
      <alignment horizontal="center" vertical="center" textRotation="90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center" wrapText="1"/>
    </xf>
    <xf numFmtId="0" fontId="17" fillId="35" borderId="56" xfId="0" applyFont="1" applyFill="1" applyBorder="1" applyAlignment="1">
      <alignment vertical="top" wrapText="1"/>
    </xf>
    <xf numFmtId="0" fontId="17" fillId="35" borderId="0" xfId="0" applyFont="1" applyFill="1" applyBorder="1" applyAlignment="1">
      <alignment vertical="top" wrapText="1"/>
    </xf>
    <xf numFmtId="0" fontId="17" fillId="36" borderId="57" xfId="0" applyFont="1" applyFill="1" applyBorder="1" applyAlignment="1">
      <alignment vertical="top" wrapText="1"/>
    </xf>
    <xf numFmtId="0" fontId="17" fillId="36" borderId="58" xfId="0" applyFont="1" applyFill="1" applyBorder="1" applyAlignment="1">
      <alignment vertical="top" wrapText="1"/>
    </xf>
    <xf numFmtId="49" fontId="6" fillId="0" borderId="59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9" fontId="16" fillId="35" borderId="21" xfId="53" applyNumberFormat="1" applyFont="1" applyFill="1" applyBorder="1" applyAlignment="1" applyProtection="1">
      <alignment horizontal="center"/>
      <protection hidden="1"/>
    </xf>
    <xf numFmtId="9" fontId="16" fillId="35" borderId="22" xfId="53" applyNumberFormat="1" applyFont="1" applyFill="1" applyBorder="1" applyAlignment="1" applyProtection="1">
      <alignment horizontal="center"/>
      <protection hidden="1"/>
    </xf>
    <xf numFmtId="1" fontId="15" fillId="34" borderId="12" xfId="53" applyNumberFormat="1" applyFont="1" applyFill="1" applyBorder="1" applyAlignment="1" applyProtection="1">
      <alignment horizontal="center"/>
      <protection hidden="1"/>
    </xf>
    <xf numFmtId="1" fontId="15" fillId="34" borderId="13" xfId="53" applyNumberFormat="1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183" fontId="6" fillId="34" borderId="38" xfId="0" applyNumberFormat="1" applyFont="1" applyFill="1" applyBorder="1" applyAlignment="1">
      <alignment horizontal="center" vertical="center" wrapText="1"/>
    </xf>
    <xf numFmtId="183" fontId="6" fillId="34" borderId="43" xfId="0" applyNumberFormat="1" applyFont="1" applyFill="1" applyBorder="1" applyAlignment="1">
      <alignment horizontal="center" vertical="center" wrapText="1"/>
    </xf>
    <xf numFmtId="183" fontId="6" fillId="34" borderId="62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64" xfId="0" applyFont="1" applyFill="1" applyBorder="1" applyAlignment="1" applyProtection="1">
      <alignment horizontal="center" vertical="center" textRotation="90" wrapText="1"/>
      <protection hidden="1"/>
    </xf>
    <xf numFmtId="0" fontId="0" fillId="0" borderId="39" xfId="0" applyBorder="1" applyAlignment="1">
      <alignment horizontal="center" vertical="center" textRotation="90" wrapText="1"/>
    </xf>
    <xf numFmtId="49" fontId="7" fillId="0" borderId="59" xfId="0" applyNumberFormat="1" applyFont="1" applyBorder="1" applyAlignment="1" applyProtection="1">
      <alignment horizontal="center" vertical="center" textRotation="90" wrapText="1"/>
      <protection hidden="1"/>
    </xf>
    <xf numFmtId="0" fontId="13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textRotation="90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7" fillId="0" borderId="51" xfId="0" applyNumberFormat="1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Border="1" applyAlignment="1">
      <alignment horizontal="center" vertical="center" wrapText="1"/>
    </xf>
    <xf numFmtId="1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/>
      <protection hidden="1"/>
    </xf>
    <xf numFmtId="183" fontId="7" fillId="0" borderId="21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urnal_7v_new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7"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 patternType="solid">
          <bgColor indexed="10"/>
        </patternFill>
      </fill>
    </dxf>
    <dxf>
      <font>
        <b/>
        <i val="0"/>
        <color indexed="13"/>
      </font>
      <fill>
        <patternFill patternType="solid"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3"/>
        </patternFill>
      </fill>
    </dxf>
    <dxf>
      <font>
        <b val="0"/>
        <i val="0"/>
        <color indexed="9"/>
      </font>
      <fill>
        <patternFill>
          <bgColor indexed="17"/>
        </patternFill>
      </fill>
    </dxf>
    <dxf>
      <font>
        <b val="0"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 patternType="solid">
          <bgColor rgb="FFFFFF00"/>
        </patternFill>
      </fill>
      <border/>
    </dxf>
    <dxf>
      <font>
        <b/>
        <i val="0"/>
        <color rgb="FFFF0000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</xdr:row>
      <xdr:rowOff>19050</xdr:rowOff>
    </xdr:from>
    <xdr:to>
      <xdr:col>1</xdr:col>
      <xdr:colOff>1362075</xdr:colOff>
      <xdr:row>5</xdr:row>
      <xdr:rowOff>238125</xdr:rowOff>
    </xdr:to>
    <xdr:pic>
      <xdr:nvPicPr>
        <xdr:cNvPr id="1" name="statu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3820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\&#1087;&#1088;&#1080;&#1084;&#1077;&#1088;&#1099;%20&#1078;&#1091;&#1088;&#1085;&#1072;&#1083;&#1086;&#1074;\gurnal_8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"/>
      <sheetName val="Учащиеся"/>
      <sheetName val="По четвертям"/>
      <sheetName val="Текущая"/>
      <sheetName val="естественные"/>
      <sheetName val="гуманитарные"/>
      <sheetName val="остальные"/>
    </sheetNames>
    <sheetDataSet>
      <sheetData sheetId="3">
        <row r="5">
          <cell r="F5">
            <v>0</v>
          </cell>
          <cell r="H5">
            <v>4.120689655172414</v>
          </cell>
          <cell r="J5">
            <v>3.575862068965517</v>
          </cell>
          <cell r="L5">
            <v>4.039655172413792</v>
          </cell>
          <cell r="N5">
            <v>0</v>
          </cell>
          <cell r="P5">
            <v>0</v>
          </cell>
          <cell r="R5">
            <v>0</v>
          </cell>
          <cell r="T5">
            <v>3.3333333333333335</v>
          </cell>
          <cell r="V5">
            <v>3.8620689655172415</v>
          </cell>
          <cell r="X5">
            <v>0</v>
          </cell>
          <cell r="Z5">
            <v>0</v>
          </cell>
          <cell r="AB5">
            <v>0</v>
          </cell>
          <cell r="AD5">
            <v>0</v>
          </cell>
          <cell r="AF5">
            <v>0</v>
          </cell>
          <cell r="AH5">
            <v>0</v>
          </cell>
          <cell r="AJ5">
            <v>0</v>
          </cell>
          <cell r="AL5">
            <v>2.0344827586206895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172"/>
  <sheetViews>
    <sheetView showGridLines="0" showZeros="0" showOutlineSymbols="0" zoomScalePageLayoutView="0" workbookViewId="0" topLeftCell="A1">
      <pane xSplit="5" ySplit="5" topLeftCell="F2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31" sqref="P31"/>
    </sheetView>
  </sheetViews>
  <sheetFormatPr defaultColWidth="9.00390625" defaultRowHeight="12.75"/>
  <cols>
    <col min="1" max="1" width="2.25390625" style="102" customWidth="1"/>
    <col min="2" max="2" width="3.00390625" style="102" customWidth="1"/>
    <col min="3" max="3" width="23.125" style="102" customWidth="1"/>
    <col min="4" max="4" width="7.125" style="103" bestFit="1" customWidth="1"/>
    <col min="5" max="5" width="4.00390625" style="103" bestFit="1" customWidth="1"/>
    <col min="6" max="6" width="6.125" style="103" bestFit="1" customWidth="1"/>
    <col min="7" max="7" width="6.125" style="103" customWidth="1"/>
    <col min="8" max="8" width="6.00390625" style="103" customWidth="1"/>
    <col min="9" max="9" width="5.75390625" style="103" customWidth="1"/>
    <col min="10" max="10" width="6.125" style="103" customWidth="1"/>
    <col min="11" max="13" width="5.375" style="103" customWidth="1"/>
    <col min="14" max="14" width="3.875" style="128" customWidth="1"/>
    <col min="15" max="16384" width="9.125" style="102" customWidth="1"/>
  </cols>
  <sheetData>
    <row r="1" spans="1:14" ht="12.75">
      <c r="A1" s="204" t="s">
        <v>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13.5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2:14" s="94" customFormat="1" ht="78.75" customHeight="1">
      <c r="B3" s="216" t="s">
        <v>10</v>
      </c>
      <c r="C3" s="223" t="s">
        <v>35</v>
      </c>
      <c r="D3" s="221" t="s">
        <v>34</v>
      </c>
      <c r="E3" s="222"/>
      <c r="F3" s="105" t="s">
        <v>15</v>
      </c>
      <c r="G3" s="104" t="s">
        <v>16</v>
      </c>
      <c r="H3" s="104" t="s">
        <v>38</v>
      </c>
      <c r="I3" s="104" t="s">
        <v>37</v>
      </c>
      <c r="J3" s="125" t="s">
        <v>39</v>
      </c>
      <c r="K3" s="232" t="s">
        <v>48</v>
      </c>
      <c r="L3" s="207" t="s">
        <v>47</v>
      </c>
      <c r="M3" s="207" t="s">
        <v>46</v>
      </c>
      <c r="N3" s="210" t="s">
        <v>44</v>
      </c>
    </row>
    <row r="4" spans="2:14" s="96" customFormat="1" ht="15.75">
      <c r="B4" s="217"/>
      <c r="C4" s="224"/>
      <c r="D4" s="219" t="s">
        <v>36</v>
      </c>
      <c r="E4" s="220"/>
      <c r="F4" s="95">
        <f>RANK(F5,средний_балл)</f>
        <v>5</v>
      </c>
      <c r="G4" s="95">
        <f>RANK(G5,средний_балл)</f>
        <v>2</v>
      </c>
      <c r="H4" s="95">
        <f>RANK(H5,средний_балл)</f>
        <v>1</v>
      </c>
      <c r="I4" s="95">
        <f>RANK(I5,средний_балл)</f>
        <v>4</v>
      </c>
      <c r="J4" s="133">
        <f>RANK(J5,средний_балл)</f>
        <v>2</v>
      </c>
      <c r="K4" s="233"/>
      <c r="L4" s="208"/>
      <c r="M4" s="208"/>
      <c r="N4" s="211"/>
    </row>
    <row r="5" spans="2:14" s="94" customFormat="1" ht="13.5" thickBot="1">
      <c r="B5" s="218"/>
      <c r="C5" s="225"/>
      <c r="D5" s="97"/>
      <c r="E5" s="98"/>
      <c r="F5" s="165">
        <f>IF(COUNTIF(F6:F34,"&gt;0")&gt;0,SUM(F6:F34)/COUNTIF(F6:F34,"&gt;0"),0)</f>
        <v>3.7586206896551726</v>
      </c>
      <c r="G5" s="165">
        <f>IF(COUNTIF(G6:G34,"&gt;0")&gt;0,SUM(G6:G34)/COUNTIF(G6:G34,"&gt;0"),0)</f>
        <v>4.137931034482759</v>
      </c>
      <c r="H5" s="166">
        <f>IF(COUNTIF(H6:H34,"&gt;0")&gt;0,SUM(H6:H34)/COUNTIF(H6:H34,"&gt;0"),0)</f>
        <v>4.344827586206897</v>
      </c>
      <c r="I5" s="166">
        <f>IF(COUNTIF(I6:I34,"&gt;0")&gt;0,SUM(I6:I34)/COUNTIF(I6:I34,"&gt;0"),0)</f>
        <v>4</v>
      </c>
      <c r="J5" s="167">
        <f>IF(COUNTIF(J6:J34,"&gt;0")&gt;0,SUM(J6:J34)/COUNTIF(J6:J34,"&gt;0"),0)</f>
        <v>4.137931034482759</v>
      </c>
      <c r="K5" s="234"/>
      <c r="L5" s="209"/>
      <c r="M5" s="209"/>
      <c r="N5" s="136">
        <f>ROUND(SUM(F5:J5)/5,"1")</f>
        <v>4.1</v>
      </c>
    </row>
    <row r="6" spans="2:14" s="100" customFormat="1" ht="15.75">
      <c r="B6" s="156">
        <v>1</v>
      </c>
      <c r="C6" s="157"/>
      <c r="D6" s="158" t="str">
        <f>IF(N6&gt;5,"отл",IF(N6&gt;3.9,"хор","-"))</f>
        <v>хор</v>
      </c>
      <c r="E6" s="99"/>
      <c r="F6" s="159">
        <v>4</v>
      </c>
      <c r="G6" s="160">
        <v>5</v>
      </c>
      <c r="H6" s="160">
        <v>5</v>
      </c>
      <c r="I6" s="160">
        <v>4</v>
      </c>
      <c r="J6" s="161">
        <v>4</v>
      </c>
      <c r="K6" s="162">
        <f>SUM(E6:J6)</f>
        <v>22</v>
      </c>
      <c r="L6" s="163">
        <f>COUNT(E6:J6)*5</f>
        <v>25</v>
      </c>
      <c r="M6" s="201">
        <f>ROUND(K6/L6,2)</f>
        <v>0.88</v>
      </c>
      <c r="N6" s="164">
        <f>SUM(F6:J6)/5</f>
        <v>4.4</v>
      </c>
    </row>
    <row r="7" spans="2:14" s="100" customFormat="1" ht="15.75">
      <c r="B7" s="107">
        <v>2</v>
      </c>
      <c r="C7" s="108"/>
      <c r="D7" s="158" t="str">
        <f aca="true" t="shared" si="0" ref="D7:D34">IF(N7&gt;5,"отл",IF(N7&gt;3.9,"хор","-"))</f>
        <v>хор</v>
      </c>
      <c r="E7" s="101"/>
      <c r="F7" s="36">
        <v>4</v>
      </c>
      <c r="G7" s="106">
        <v>4</v>
      </c>
      <c r="H7" s="106">
        <v>5</v>
      </c>
      <c r="I7" s="106">
        <v>4</v>
      </c>
      <c r="J7" s="126">
        <v>4</v>
      </c>
      <c r="K7" s="135">
        <f aca="true" t="shared" si="1" ref="K7:K34">SUM(E7:J7)</f>
        <v>21</v>
      </c>
      <c r="L7" s="132">
        <f aca="true" t="shared" si="2" ref="L7:L34">COUNT(E7:J7)*5</f>
        <v>25</v>
      </c>
      <c r="M7" s="202">
        <f aca="true" t="shared" si="3" ref="M7:M34">ROUND(K7/L7,2)</f>
        <v>0.84</v>
      </c>
      <c r="N7" s="134">
        <f aca="true" t="shared" si="4" ref="N7:N34">SUM(F7:J7)/5</f>
        <v>4.2</v>
      </c>
    </row>
    <row r="8" spans="2:14" s="100" customFormat="1" ht="15.75">
      <c r="B8" s="107">
        <v>3</v>
      </c>
      <c r="C8" s="108"/>
      <c r="D8" s="158" t="str">
        <f t="shared" si="0"/>
        <v>хор</v>
      </c>
      <c r="E8" s="101"/>
      <c r="F8" s="36">
        <v>4</v>
      </c>
      <c r="G8" s="106">
        <v>4</v>
      </c>
      <c r="H8" s="106">
        <v>5</v>
      </c>
      <c r="I8" s="106">
        <v>4</v>
      </c>
      <c r="J8" s="126">
        <v>5</v>
      </c>
      <c r="K8" s="135">
        <f t="shared" si="1"/>
        <v>22</v>
      </c>
      <c r="L8" s="132">
        <f t="shared" si="2"/>
        <v>25</v>
      </c>
      <c r="M8" s="202">
        <f t="shared" si="3"/>
        <v>0.88</v>
      </c>
      <c r="N8" s="134">
        <f t="shared" si="4"/>
        <v>4.4</v>
      </c>
    </row>
    <row r="9" spans="2:14" s="100" customFormat="1" ht="15.75">
      <c r="B9" s="107">
        <v>4</v>
      </c>
      <c r="C9" s="108"/>
      <c r="D9" s="158" t="str">
        <f t="shared" si="0"/>
        <v>хор</v>
      </c>
      <c r="E9" s="101"/>
      <c r="F9" s="36">
        <v>4</v>
      </c>
      <c r="G9" s="106">
        <v>5</v>
      </c>
      <c r="H9" s="106">
        <v>4</v>
      </c>
      <c r="I9" s="106">
        <v>4</v>
      </c>
      <c r="J9" s="126">
        <v>4</v>
      </c>
      <c r="K9" s="135">
        <f t="shared" si="1"/>
        <v>21</v>
      </c>
      <c r="L9" s="132">
        <f t="shared" si="2"/>
        <v>25</v>
      </c>
      <c r="M9" s="202">
        <f t="shared" si="3"/>
        <v>0.84</v>
      </c>
      <c r="N9" s="134">
        <f t="shared" si="4"/>
        <v>4.2</v>
      </c>
    </row>
    <row r="10" spans="2:14" s="100" customFormat="1" ht="15.75">
      <c r="B10" s="107">
        <v>5</v>
      </c>
      <c r="C10" s="108"/>
      <c r="D10" s="158" t="str">
        <f t="shared" si="0"/>
        <v>хор</v>
      </c>
      <c r="E10" s="101"/>
      <c r="F10" s="36">
        <v>4</v>
      </c>
      <c r="G10" s="106">
        <v>4</v>
      </c>
      <c r="H10" s="106">
        <v>5</v>
      </c>
      <c r="I10" s="106">
        <v>4</v>
      </c>
      <c r="J10" s="126">
        <v>4</v>
      </c>
      <c r="K10" s="135">
        <f t="shared" si="1"/>
        <v>21</v>
      </c>
      <c r="L10" s="132">
        <f t="shared" si="2"/>
        <v>25</v>
      </c>
      <c r="M10" s="202">
        <f t="shared" si="3"/>
        <v>0.84</v>
      </c>
      <c r="N10" s="134">
        <f t="shared" si="4"/>
        <v>4.2</v>
      </c>
    </row>
    <row r="11" spans="2:14" s="100" customFormat="1" ht="15.75">
      <c r="B11" s="107">
        <v>6</v>
      </c>
      <c r="C11" s="108"/>
      <c r="D11" s="158" t="str">
        <f t="shared" si="0"/>
        <v>-</v>
      </c>
      <c r="E11" s="101"/>
      <c r="F11" s="36">
        <v>3</v>
      </c>
      <c r="G11" s="106">
        <v>3</v>
      </c>
      <c r="H11" s="106">
        <v>4</v>
      </c>
      <c r="I11" s="106">
        <v>3</v>
      </c>
      <c r="J11" s="126">
        <v>3</v>
      </c>
      <c r="K11" s="135">
        <f t="shared" si="1"/>
        <v>16</v>
      </c>
      <c r="L11" s="132">
        <f t="shared" si="2"/>
        <v>25</v>
      </c>
      <c r="M11" s="202">
        <f t="shared" si="3"/>
        <v>0.64</v>
      </c>
      <c r="N11" s="134">
        <f t="shared" si="4"/>
        <v>3.2</v>
      </c>
    </row>
    <row r="12" spans="2:14" s="100" customFormat="1" ht="15.75">
      <c r="B12" s="107">
        <v>7</v>
      </c>
      <c r="C12" s="108"/>
      <c r="D12" s="158" t="str">
        <f t="shared" si="0"/>
        <v>хор</v>
      </c>
      <c r="E12" s="101"/>
      <c r="F12" s="36">
        <v>4</v>
      </c>
      <c r="G12" s="106">
        <v>4</v>
      </c>
      <c r="H12" s="106">
        <v>4</v>
      </c>
      <c r="I12" s="106">
        <v>4</v>
      </c>
      <c r="J12" s="126">
        <v>4</v>
      </c>
      <c r="K12" s="135">
        <f t="shared" si="1"/>
        <v>20</v>
      </c>
      <c r="L12" s="132">
        <f t="shared" si="2"/>
        <v>25</v>
      </c>
      <c r="M12" s="202">
        <f t="shared" si="3"/>
        <v>0.8</v>
      </c>
      <c r="N12" s="134">
        <f t="shared" si="4"/>
        <v>4</v>
      </c>
    </row>
    <row r="13" spans="2:14" s="100" customFormat="1" ht="15.75">
      <c r="B13" s="107">
        <v>8</v>
      </c>
      <c r="C13" s="108"/>
      <c r="D13" s="158" t="str">
        <f t="shared" si="0"/>
        <v>-</v>
      </c>
      <c r="E13" s="101"/>
      <c r="F13" s="36">
        <v>3</v>
      </c>
      <c r="G13" s="106">
        <v>3</v>
      </c>
      <c r="H13" s="106">
        <v>4</v>
      </c>
      <c r="I13" s="106">
        <v>3</v>
      </c>
      <c r="J13" s="126">
        <v>3</v>
      </c>
      <c r="K13" s="135">
        <f t="shared" si="1"/>
        <v>16</v>
      </c>
      <c r="L13" s="132">
        <f t="shared" si="2"/>
        <v>25</v>
      </c>
      <c r="M13" s="202">
        <f t="shared" si="3"/>
        <v>0.64</v>
      </c>
      <c r="N13" s="134">
        <f t="shared" si="4"/>
        <v>3.2</v>
      </c>
    </row>
    <row r="14" spans="2:14" s="100" customFormat="1" ht="15.75">
      <c r="B14" s="107">
        <v>9</v>
      </c>
      <c r="C14" s="108"/>
      <c r="D14" s="158" t="str">
        <f t="shared" si="0"/>
        <v>хор</v>
      </c>
      <c r="E14" s="101"/>
      <c r="F14" s="36">
        <v>4</v>
      </c>
      <c r="G14" s="106">
        <v>5</v>
      </c>
      <c r="H14" s="106">
        <v>5</v>
      </c>
      <c r="I14" s="106">
        <v>5</v>
      </c>
      <c r="J14" s="126">
        <v>5</v>
      </c>
      <c r="K14" s="135">
        <f t="shared" si="1"/>
        <v>24</v>
      </c>
      <c r="L14" s="132">
        <f t="shared" si="2"/>
        <v>25</v>
      </c>
      <c r="M14" s="202">
        <f t="shared" si="3"/>
        <v>0.96</v>
      </c>
      <c r="N14" s="134">
        <f t="shared" si="4"/>
        <v>4.8</v>
      </c>
    </row>
    <row r="15" spans="2:14" s="100" customFormat="1" ht="15.75">
      <c r="B15" s="107">
        <v>10</v>
      </c>
      <c r="C15" s="108"/>
      <c r="D15" s="158" t="str">
        <f t="shared" si="0"/>
        <v>хор</v>
      </c>
      <c r="E15" s="101"/>
      <c r="F15" s="36">
        <v>4</v>
      </c>
      <c r="G15" s="106">
        <v>4</v>
      </c>
      <c r="H15" s="106">
        <v>5</v>
      </c>
      <c r="I15" s="106">
        <v>5</v>
      </c>
      <c r="J15" s="126">
        <v>5</v>
      </c>
      <c r="K15" s="135">
        <f t="shared" si="1"/>
        <v>23</v>
      </c>
      <c r="L15" s="132">
        <f t="shared" si="2"/>
        <v>25</v>
      </c>
      <c r="M15" s="202">
        <f t="shared" si="3"/>
        <v>0.92</v>
      </c>
      <c r="N15" s="134">
        <f t="shared" si="4"/>
        <v>4.6</v>
      </c>
    </row>
    <row r="16" spans="2:14" s="100" customFormat="1" ht="15.75">
      <c r="B16" s="107">
        <v>11</v>
      </c>
      <c r="C16" s="108"/>
      <c r="D16" s="158" t="str">
        <f t="shared" si="0"/>
        <v>-</v>
      </c>
      <c r="E16" s="101"/>
      <c r="F16" s="36">
        <v>3</v>
      </c>
      <c r="G16" s="106">
        <v>3</v>
      </c>
      <c r="H16" s="106">
        <v>4</v>
      </c>
      <c r="I16" s="106">
        <v>3</v>
      </c>
      <c r="J16" s="126">
        <v>3</v>
      </c>
      <c r="K16" s="135">
        <f t="shared" si="1"/>
        <v>16</v>
      </c>
      <c r="L16" s="132">
        <f t="shared" si="2"/>
        <v>25</v>
      </c>
      <c r="M16" s="202">
        <f t="shared" si="3"/>
        <v>0.64</v>
      </c>
      <c r="N16" s="134">
        <f t="shared" si="4"/>
        <v>3.2</v>
      </c>
    </row>
    <row r="17" spans="2:14" s="100" customFormat="1" ht="15.75">
      <c r="B17" s="107">
        <v>12</v>
      </c>
      <c r="C17" s="108"/>
      <c r="D17" s="158" t="str">
        <f t="shared" si="0"/>
        <v>хор</v>
      </c>
      <c r="E17" s="101"/>
      <c r="F17" s="36">
        <v>4</v>
      </c>
      <c r="G17" s="106">
        <v>5</v>
      </c>
      <c r="H17" s="106">
        <v>5</v>
      </c>
      <c r="I17" s="106">
        <v>3</v>
      </c>
      <c r="J17" s="126">
        <v>4</v>
      </c>
      <c r="K17" s="135">
        <f t="shared" si="1"/>
        <v>21</v>
      </c>
      <c r="L17" s="132">
        <f t="shared" si="2"/>
        <v>25</v>
      </c>
      <c r="M17" s="202">
        <f t="shared" si="3"/>
        <v>0.84</v>
      </c>
      <c r="N17" s="134">
        <f t="shared" si="4"/>
        <v>4.2</v>
      </c>
    </row>
    <row r="18" spans="2:14" s="100" customFormat="1" ht="15.75">
      <c r="B18" s="107">
        <v>13</v>
      </c>
      <c r="C18" s="108"/>
      <c r="D18" s="158" t="str">
        <f t="shared" si="0"/>
        <v>-</v>
      </c>
      <c r="E18" s="101"/>
      <c r="F18" s="36">
        <v>3</v>
      </c>
      <c r="G18" s="106">
        <v>4</v>
      </c>
      <c r="H18" s="106">
        <v>4</v>
      </c>
      <c r="I18" s="106">
        <v>4</v>
      </c>
      <c r="J18" s="126">
        <v>3</v>
      </c>
      <c r="K18" s="135">
        <f t="shared" si="1"/>
        <v>18</v>
      </c>
      <c r="L18" s="132">
        <f t="shared" si="2"/>
        <v>25</v>
      </c>
      <c r="M18" s="202">
        <f t="shared" si="3"/>
        <v>0.72</v>
      </c>
      <c r="N18" s="134">
        <f t="shared" si="4"/>
        <v>3.6</v>
      </c>
    </row>
    <row r="19" spans="2:14" s="100" customFormat="1" ht="15.75">
      <c r="B19" s="107">
        <v>14</v>
      </c>
      <c r="C19" s="108"/>
      <c r="D19" s="158" t="str">
        <f t="shared" si="0"/>
        <v>-</v>
      </c>
      <c r="E19" s="101"/>
      <c r="F19" s="36">
        <v>3</v>
      </c>
      <c r="G19" s="106">
        <v>4</v>
      </c>
      <c r="H19" s="106">
        <v>4</v>
      </c>
      <c r="I19" s="106">
        <v>4</v>
      </c>
      <c r="J19" s="126">
        <v>4</v>
      </c>
      <c r="K19" s="135">
        <f t="shared" si="1"/>
        <v>19</v>
      </c>
      <c r="L19" s="132">
        <f t="shared" si="2"/>
        <v>25</v>
      </c>
      <c r="M19" s="202">
        <f t="shared" si="3"/>
        <v>0.76</v>
      </c>
      <c r="N19" s="134">
        <f t="shared" si="4"/>
        <v>3.8</v>
      </c>
    </row>
    <row r="20" spans="2:14" s="100" customFormat="1" ht="15.75">
      <c r="B20" s="107">
        <v>15</v>
      </c>
      <c r="C20" s="108"/>
      <c r="D20" s="158" t="str">
        <f t="shared" si="0"/>
        <v>хор</v>
      </c>
      <c r="E20" s="101"/>
      <c r="F20" s="36">
        <v>5</v>
      </c>
      <c r="G20" s="106">
        <v>5</v>
      </c>
      <c r="H20" s="106">
        <v>5</v>
      </c>
      <c r="I20" s="106">
        <v>4</v>
      </c>
      <c r="J20" s="126">
        <v>4</v>
      </c>
      <c r="K20" s="135">
        <f t="shared" si="1"/>
        <v>23</v>
      </c>
      <c r="L20" s="132">
        <f t="shared" si="2"/>
        <v>25</v>
      </c>
      <c r="M20" s="202">
        <f t="shared" si="3"/>
        <v>0.92</v>
      </c>
      <c r="N20" s="134">
        <f t="shared" si="4"/>
        <v>4.6</v>
      </c>
    </row>
    <row r="21" spans="2:14" s="100" customFormat="1" ht="15.75">
      <c r="B21" s="107">
        <v>16</v>
      </c>
      <c r="C21" s="108"/>
      <c r="D21" s="158" t="str">
        <f t="shared" si="0"/>
        <v>хор</v>
      </c>
      <c r="E21" s="101"/>
      <c r="F21" s="36">
        <v>4</v>
      </c>
      <c r="G21" s="106">
        <v>4</v>
      </c>
      <c r="H21" s="106">
        <v>4</v>
      </c>
      <c r="I21" s="106">
        <v>4</v>
      </c>
      <c r="J21" s="126">
        <v>4</v>
      </c>
      <c r="K21" s="135">
        <f t="shared" si="1"/>
        <v>20</v>
      </c>
      <c r="L21" s="132">
        <f t="shared" si="2"/>
        <v>25</v>
      </c>
      <c r="M21" s="202">
        <f t="shared" si="3"/>
        <v>0.8</v>
      </c>
      <c r="N21" s="134">
        <f t="shared" si="4"/>
        <v>4</v>
      </c>
    </row>
    <row r="22" spans="2:14" s="100" customFormat="1" ht="15.75">
      <c r="B22" s="107">
        <v>17</v>
      </c>
      <c r="C22" s="108"/>
      <c r="D22" s="158" t="str">
        <f>IF(N22=5,"отл",IF(N22&gt;3.9,"хор","-"))</f>
        <v>отл</v>
      </c>
      <c r="E22" s="101"/>
      <c r="F22" s="36">
        <v>5</v>
      </c>
      <c r="G22" s="106">
        <v>5</v>
      </c>
      <c r="H22" s="106">
        <v>5</v>
      </c>
      <c r="I22" s="106">
        <v>5</v>
      </c>
      <c r="J22" s="126">
        <v>5</v>
      </c>
      <c r="K22" s="135">
        <f t="shared" si="1"/>
        <v>25</v>
      </c>
      <c r="L22" s="132">
        <f t="shared" si="2"/>
        <v>25</v>
      </c>
      <c r="M22" s="202">
        <f t="shared" si="3"/>
        <v>1</v>
      </c>
      <c r="N22" s="134">
        <f t="shared" si="4"/>
        <v>5</v>
      </c>
    </row>
    <row r="23" spans="2:14" s="100" customFormat="1" ht="15.75">
      <c r="B23" s="107">
        <v>18</v>
      </c>
      <c r="C23" s="108"/>
      <c r="D23" s="158" t="str">
        <f t="shared" si="0"/>
        <v>-</v>
      </c>
      <c r="E23" s="101"/>
      <c r="F23" s="36">
        <v>3</v>
      </c>
      <c r="G23" s="106">
        <v>4</v>
      </c>
      <c r="H23" s="106">
        <v>4</v>
      </c>
      <c r="I23" s="106">
        <v>4</v>
      </c>
      <c r="J23" s="126">
        <v>4</v>
      </c>
      <c r="K23" s="135">
        <f t="shared" si="1"/>
        <v>19</v>
      </c>
      <c r="L23" s="132">
        <f t="shared" si="2"/>
        <v>25</v>
      </c>
      <c r="M23" s="202">
        <f t="shared" si="3"/>
        <v>0.76</v>
      </c>
      <c r="N23" s="134">
        <f t="shared" si="4"/>
        <v>3.8</v>
      </c>
    </row>
    <row r="24" spans="2:14" s="100" customFormat="1" ht="15.75">
      <c r="B24" s="107">
        <v>19</v>
      </c>
      <c r="C24" s="108"/>
      <c r="D24" s="158" t="str">
        <f t="shared" si="0"/>
        <v>хор</v>
      </c>
      <c r="E24" s="101"/>
      <c r="F24" s="36">
        <v>4</v>
      </c>
      <c r="G24" s="106">
        <v>4</v>
      </c>
      <c r="H24" s="106">
        <v>4</v>
      </c>
      <c r="I24" s="106">
        <v>4</v>
      </c>
      <c r="J24" s="126">
        <v>4</v>
      </c>
      <c r="K24" s="135">
        <f t="shared" si="1"/>
        <v>20</v>
      </c>
      <c r="L24" s="132">
        <f t="shared" si="2"/>
        <v>25</v>
      </c>
      <c r="M24" s="202">
        <f t="shared" si="3"/>
        <v>0.8</v>
      </c>
      <c r="N24" s="134">
        <f t="shared" si="4"/>
        <v>4</v>
      </c>
    </row>
    <row r="25" spans="2:14" s="100" customFormat="1" ht="15.75">
      <c r="B25" s="107">
        <v>20</v>
      </c>
      <c r="C25" s="108"/>
      <c r="D25" s="158" t="str">
        <f t="shared" si="0"/>
        <v>хор</v>
      </c>
      <c r="E25" s="101"/>
      <c r="F25" s="36">
        <v>4</v>
      </c>
      <c r="G25" s="106">
        <v>4</v>
      </c>
      <c r="H25" s="106">
        <v>4</v>
      </c>
      <c r="I25" s="106">
        <v>4</v>
      </c>
      <c r="J25" s="126">
        <v>4</v>
      </c>
      <c r="K25" s="135">
        <f t="shared" si="1"/>
        <v>20</v>
      </c>
      <c r="L25" s="132">
        <f t="shared" si="2"/>
        <v>25</v>
      </c>
      <c r="M25" s="202">
        <f t="shared" si="3"/>
        <v>0.8</v>
      </c>
      <c r="N25" s="134">
        <f t="shared" si="4"/>
        <v>4</v>
      </c>
    </row>
    <row r="26" spans="2:14" s="100" customFormat="1" ht="15.75">
      <c r="B26" s="107">
        <v>21</v>
      </c>
      <c r="C26" s="108"/>
      <c r="D26" s="158" t="str">
        <f t="shared" si="0"/>
        <v>-</v>
      </c>
      <c r="E26" s="101"/>
      <c r="F26" s="36">
        <v>3</v>
      </c>
      <c r="G26" s="106">
        <v>4</v>
      </c>
      <c r="H26" s="106">
        <v>3</v>
      </c>
      <c r="I26" s="106">
        <v>4</v>
      </c>
      <c r="J26" s="126">
        <v>4</v>
      </c>
      <c r="K26" s="135">
        <f t="shared" si="1"/>
        <v>18</v>
      </c>
      <c r="L26" s="132">
        <f t="shared" si="2"/>
        <v>25</v>
      </c>
      <c r="M26" s="202">
        <f t="shared" si="3"/>
        <v>0.72</v>
      </c>
      <c r="N26" s="134">
        <f t="shared" si="4"/>
        <v>3.6</v>
      </c>
    </row>
    <row r="27" spans="2:14" s="100" customFormat="1" ht="15.75">
      <c r="B27" s="107">
        <v>22</v>
      </c>
      <c r="C27" s="108"/>
      <c r="D27" s="158" t="str">
        <f t="shared" si="0"/>
        <v>хор</v>
      </c>
      <c r="E27" s="101"/>
      <c r="F27" s="36">
        <v>4</v>
      </c>
      <c r="G27" s="106">
        <v>4</v>
      </c>
      <c r="H27" s="106">
        <v>4</v>
      </c>
      <c r="I27" s="106">
        <v>4</v>
      </c>
      <c r="J27" s="126">
        <v>4</v>
      </c>
      <c r="K27" s="135">
        <f t="shared" si="1"/>
        <v>20</v>
      </c>
      <c r="L27" s="132">
        <f t="shared" si="2"/>
        <v>25</v>
      </c>
      <c r="M27" s="202">
        <f t="shared" si="3"/>
        <v>0.8</v>
      </c>
      <c r="N27" s="134">
        <f t="shared" si="4"/>
        <v>4</v>
      </c>
    </row>
    <row r="28" spans="2:14" s="100" customFormat="1" ht="15.75">
      <c r="B28" s="107">
        <v>23</v>
      </c>
      <c r="C28" s="108"/>
      <c r="D28" s="158" t="str">
        <f t="shared" si="0"/>
        <v>хор</v>
      </c>
      <c r="E28" s="101"/>
      <c r="F28" s="36">
        <v>4</v>
      </c>
      <c r="G28" s="106">
        <v>5</v>
      </c>
      <c r="H28" s="106">
        <v>5</v>
      </c>
      <c r="I28" s="106">
        <v>4</v>
      </c>
      <c r="J28" s="126">
        <v>5</v>
      </c>
      <c r="K28" s="135">
        <f t="shared" si="1"/>
        <v>23</v>
      </c>
      <c r="L28" s="132">
        <f t="shared" si="2"/>
        <v>25</v>
      </c>
      <c r="M28" s="202">
        <f t="shared" si="3"/>
        <v>0.92</v>
      </c>
      <c r="N28" s="134">
        <f t="shared" si="4"/>
        <v>4.6</v>
      </c>
    </row>
    <row r="29" spans="2:14" s="100" customFormat="1" ht="15.75">
      <c r="B29" s="107">
        <v>24</v>
      </c>
      <c r="C29" s="108"/>
      <c r="D29" s="158" t="str">
        <f t="shared" si="0"/>
        <v>-</v>
      </c>
      <c r="E29" s="101"/>
      <c r="F29" s="36">
        <v>4</v>
      </c>
      <c r="G29" s="106">
        <v>3</v>
      </c>
      <c r="H29" s="106">
        <v>4</v>
      </c>
      <c r="I29" s="106">
        <v>4</v>
      </c>
      <c r="J29" s="126">
        <v>3</v>
      </c>
      <c r="K29" s="135">
        <f t="shared" si="1"/>
        <v>18</v>
      </c>
      <c r="L29" s="132">
        <f t="shared" si="2"/>
        <v>25</v>
      </c>
      <c r="M29" s="202">
        <f t="shared" si="3"/>
        <v>0.72</v>
      </c>
      <c r="N29" s="134">
        <f t="shared" si="4"/>
        <v>3.6</v>
      </c>
    </row>
    <row r="30" spans="2:14" s="100" customFormat="1" ht="15.75">
      <c r="B30" s="107">
        <v>25</v>
      </c>
      <c r="C30" s="108"/>
      <c r="D30" s="158" t="str">
        <f t="shared" si="0"/>
        <v>хор</v>
      </c>
      <c r="E30" s="101"/>
      <c r="F30" s="36">
        <v>3</v>
      </c>
      <c r="G30" s="106">
        <v>4</v>
      </c>
      <c r="H30" s="106">
        <v>4</v>
      </c>
      <c r="I30" s="106">
        <v>4</v>
      </c>
      <c r="J30" s="126">
        <v>5</v>
      </c>
      <c r="K30" s="135">
        <f t="shared" si="1"/>
        <v>20</v>
      </c>
      <c r="L30" s="132">
        <f t="shared" si="2"/>
        <v>25</v>
      </c>
      <c r="M30" s="202">
        <f t="shared" si="3"/>
        <v>0.8</v>
      </c>
      <c r="N30" s="134">
        <f t="shared" si="4"/>
        <v>4</v>
      </c>
    </row>
    <row r="31" spans="2:14" s="100" customFormat="1" ht="15.75">
      <c r="B31" s="107">
        <v>26</v>
      </c>
      <c r="C31" s="114"/>
      <c r="D31" s="158" t="str">
        <f t="shared" si="0"/>
        <v>-</v>
      </c>
      <c r="E31" s="115"/>
      <c r="F31" s="116">
        <v>3</v>
      </c>
      <c r="G31" s="117">
        <v>3</v>
      </c>
      <c r="H31" s="117">
        <v>3</v>
      </c>
      <c r="I31" s="117">
        <v>4</v>
      </c>
      <c r="J31" s="127">
        <v>5</v>
      </c>
      <c r="K31" s="135">
        <f t="shared" si="1"/>
        <v>18</v>
      </c>
      <c r="L31" s="132">
        <f t="shared" si="2"/>
        <v>25</v>
      </c>
      <c r="M31" s="202">
        <f t="shared" si="3"/>
        <v>0.72</v>
      </c>
      <c r="N31" s="138">
        <f t="shared" si="4"/>
        <v>3.6</v>
      </c>
    </row>
    <row r="32" spans="2:14" s="100" customFormat="1" ht="15.75">
      <c r="B32" s="107">
        <v>27</v>
      </c>
      <c r="C32" s="114"/>
      <c r="D32" s="158" t="str">
        <f t="shared" si="0"/>
        <v>хор</v>
      </c>
      <c r="E32" s="115"/>
      <c r="F32" s="116">
        <v>4</v>
      </c>
      <c r="G32" s="117">
        <v>4</v>
      </c>
      <c r="H32" s="117">
        <v>4</v>
      </c>
      <c r="I32" s="117">
        <v>4</v>
      </c>
      <c r="J32" s="127">
        <v>5</v>
      </c>
      <c r="K32" s="135">
        <f t="shared" si="1"/>
        <v>21</v>
      </c>
      <c r="L32" s="132">
        <f t="shared" si="2"/>
        <v>25</v>
      </c>
      <c r="M32" s="202">
        <f t="shared" si="3"/>
        <v>0.84</v>
      </c>
      <c r="N32" s="138">
        <f t="shared" si="4"/>
        <v>4.2</v>
      </c>
    </row>
    <row r="33" spans="2:14" s="100" customFormat="1" ht="15.75">
      <c r="B33" s="107">
        <v>28</v>
      </c>
      <c r="C33" s="114"/>
      <c r="D33" s="158" t="str">
        <f t="shared" si="0"/>
        <v>хор</v>
      </c>
      <c r="E33" s="115"/>
      <c r="F33" s="116">
        <v>4</v>
      </c>
      <c r="G33" s="117">
        <v>5</v>
      </c>
      <c r="H33" s="117">
        <v>5</v>
      </c>
      <c r="I33" s="117">
        <v>4</v>
      </c>
      <c r="J33" s="127">
        <v>4</v>
      </c>
      <c r="K33" s="135">
        <f t="shared" si="1"/>
        <v>22</v>
      </c>
      <c r="L33" s="132">
        <f t="shared" si="2"/>
        <v>25</v>
      </c>
      <c r="M33" s="202">
        <f t="shared" si="3"/>
        <v>0.88</v>
      </c>
      <c r="N33" s="138">
        <f t="shared" si="4"/>
        <v>4.4</v>
      </c>
    </row>
    <row r="34" spans="2:14" s="100" customFormat="1" ht="16.5" thickBot="1">
      <c r="B34" s="107">
        <v>29</v>
      </c>
      <c r="C34" s="114"/>
      <c r="D34" s="158" t="str">
        <f t="shared" si="0"/>
        <v>хор</v>
      </c>
      <c r="E34" s="115"/>
      <c r="F34" s="116">
        <v>4</v>
      </c>
      <c r="G34" s="117">
        <v>5</v>
      </c>
      <c r="H34" s="117">
        <v>5</v>
      </c>
      <c r="I34" s="117">
        <v>5</v>
      </c>
      <c r="J34" s="127">
        <v>5</v>
      </c>
      <c r="K34" s="135">
        <f t="shared" si="1"/>
        <v>24</v>
      </c>
      <c r="L34" s="137">
        <f t="shared" si="2"/>
        <v>25</v>
      </c>
      <c r="M34" s="203">
        <f t="shared" si="3"/>
        <v>0.96</v>
      </c>
      <c r="N34" s="138">
        <f t="shared" si="4"/>
        <v>4.8</v>
      </c>
    </row>
    <row r="35" spans="3:14" ht="15" thickBot="1" thickTop="1">
      <c r="C35" s="150" t="s">
        <v>3</v>
      </c>
      <c r="D35" s="214">
        <f>COUNTIF(D$6:D$34,отл)</f>
        <v>0</v>
      </c>
      <c r="E35" s="215"/>
      <c r="F35" s="151">
        <f>COUNTIF(F$6:F$34,"&gt;=4,6")</f>
        <v>2</v>
      </c>
      <c r="G35" s="151">
        <f>COUNTIF(G$6:G$34,"&gt;=4,6")</f>
        <v>9</v>
      </c>
      <c r="H35" s="151">
        <f>COUNTIF(H$6:H$34,"&gt;=4,6")</f>
        <v>12</v>
      </c>
      <c r="I35" s="151">
        <f>COUNTIF(I$6:I$34,"&gt;=4,6")</f>
        <v>4</v>
      </c>
      <c r="J35" s="151">
        <f>COUNTIF(J$6:J$34,"&gt;=4,6")</f>
        <v>9</v>
      </c>
      <c r="K35" s="152"/>
      <c r="L35" s="152"/>
      <c r="M35" s="152"/>
      <c r="N35" s="153"/>
    </row>
    <row r="36" spans="3:14" ht="14.25" thickTop="1">
      <c r="C36" s="118" t="s">
        <v>45</v>
      </c>
      <c r="D36" s="214"/>
      <c r="E36" s="215"/>
      <c r="F36" s="120">
        <f>COUNTIF(F$6:F$34,"&gt;=3,6")-F35</f>
        <v>18</v>
      </c>
      <c r="G36" s="120">
        <f>COUNTIF(G$6:G$34,"&gt;=3,6")-G35</f>
        <v>15</v>
      </c>
      <c r="H36" s="120">
        <f>COUNTIF(H$6:H$34,"&gt;=3,6")-H35</f>
        <v>15</v>
      </c>
      <c r="I36" s="120">
        <f>COUNTIF(I$6:I$34,"&gt;=3,6")-I35</f>
        <v>21</v>
      </c>
      <c r="J36" s="120">
        <f>COUNTIF(J$6:J$34,"&gt;=3,6")-J35</f>
        <v>15</v>
      </c>
      <c r="K36" s="147"/>
      <c r="L36" s="147"/>
      <c r="M36" s="147"/>
      <c r="N36" s="148"/>
    </row>
    <row r="37" spans="3:14" ht="13.5">
      <c r="C37" s="118" t="s">
        <v>1</v>
      </c>
      <c r="D37" s="237"/>
      <c r="E37" s="238"/>
      <c r="F37" s="120">
        <f>COUNTIF(F$6:F$34,"&gt;=2,6")-F36-F35</f>
        <v>9</v>
      </c>
      <c r="G37" s="120">
        <f>COUNTIF(G$6:G$34,"&gt;=2,6")-G36-G35</f>
        <v>5</v>
      </c>
      <c r="H37" s="120">
        <f>COUNTIF(H$6:H$34,"&gt;=2,6")-H36-H35</f>
        <v>2</v>
      </c>
      <c r="I37" s="120">
        <f>COUNTIF(I$6:I$34,"&gt;=2,6")-I36-I35</f>
        <v>4</v>
      </c>
      <c r="J37" s="146">
        <f>COUNTIF(J$6:J$34,"&gt;=2,6")-J36-J35</f>
        <v>5</v>
      </c>
      <c r="K37" s="141"/>
      <c r="L37" s="141"/>
      <c r="M37" s="141"/>
      <c r="N37" s="139"/>
    </row>
    <row r="38" spans="3:14" ht="13.5">
      <c r="C38" s="118" t="s">
        <v>4</v>
      </c>
      <c r="D38" s="237">
        <f>COUNTIF(D$6:D$34,2)</f>
        <v>0</v>
      </c>
      <c r="E38" s="238"/>
      <c r="F38" s="120">
        <f>COUNTIF(F$6:F$34,"&gt;0")-F37-F36-F35</f>
        <v>0</v>
      </c>
      <c r="G38" s="120">
        <f>COUNTIF(G$6:G$34,"&gt;0")-G37-G36-G35</f>
        <v>0</v>
      </c>
      <c r="H38" s="120">
        <f>COUNTIF(H$6:H$34,"&gt;0")-H37-H36-H35</f>
        <v>0</v>
      </c>
      <c r="I38" s="120">
        <f>COUNTIF(I$6:I$34,"&gt;0")-I37-I36-I35</f>
        <v>0</v>
      </c>
      <c r="J38" s="120">
        <f>COUNTIF(J$6:J$34,"&gt;0")-J37-J36-J35</f>
        <v>0</v>
      </c>
      <c r="K38" s="141"/>
      <c r="L38" s="141"/>
      <c r="M38" s="141"/>
      <c r="N38" s="139"/>
    </row>
    <row r="39" spans="3:14" ht="12.75">
      <c r="C39" s="121" t="s">
        <v>6</v>
      </c>
      <c r="D39" s="212"/>
      <c r="E39" s="213"/>
      <c r="F39" s="123">
        <f>(F35+F36)/26</f>
        <v>0.7692307692307693</v>
      </c>
      <c r="G39" s="123">
        <f>(G35+G36)/26</f>
        <v>0.9230769230769231</v>
      </c>
      <c r="H39" s="123">
        <f>(H35+H36)/26</f>
        <v>1.0384615384615385</v>
      </c>
      <c r="I39" s="123">
        <f>(I35+I36)/26</f>
        <v>0.9615384615384616</v>
      </c>
      <c r="J39" s="123">
        <f>(J35+J36)/26</f>
        <v>0.9230769230769231</v>
      </c>
      <c r="K39" s="142"/>
      <c r="L39" s="142"/>
      <c r="M39" s="142"/>
      <c r="N39" s="139"/>
    </row>
    <row r="40" spans="3:14" ht="12.75">
      <c r="C40" s="121" t="s">
        <v>7</v>
      </c>
      <c r="D40" s="212"/>
      <c r="E40" s="213"/>
      <c r="F40" s="123">
        <f>(F35+F36+F37)/26</f>
        <v>1.1153846153846154</v>
      </c>
      <c r="G40" s="123">
        <f>(G35+G36+G37)/26</f>
        <v>1.1153846153846154</v>
      </c>
      <c r="H40" s="123">
        <f>(H35+H36+H37)/26</f>
        <v>1.1153846153846154</v>
      </c>
      <c r="I40" s="123">
        <f>(I35+I36+I37)/26</f>
        <v>1.1153846153846154</v>
      </c>
      <c r="J40" s="123">
        <f>(J35+J36+J37)/26</f>
        <v>1.1153846153846154</v>
      </c>
      <c r="K40" s="142"/>
      <c r="L40" s="142"/>
      <c r="M40" s="142"/>
      <c r="N40" s="139"/>
    </row>
    <row r="41" spans="3:14" ht="13.5" thickBot="1">
      <c r="C41" s="124" t="s">
        <v>33</v>
      </c>
      <c r="D41" s="235"/>
      <c r="E41" s="236"/>
      <c r="F41" s="154">
        <f>F35/26+F36/26*0.64+F37/26*0.36+F38/26*0.14</f>
        <v>0.6446153846153846</v>
      </c>
      <c r="G41" s="154">
        <f>G35/26+G36/26*0.64+G37/26*0.36+G38/26*0.14</f>
        <v>0.7846153846153845</v>
      </c>
      <c r="H41" s="154">
        <f>H35/26+H36/26*0.64+H37/26*0.36+H38/26*0.14</f>
        <v>0.8584615384615384</v>
      </c>
      <c r="I41" s="154">
        <f>I35/26+I36/26*0.64+I37/26*0.36+I38/26*0.14</f>
        <v>0.7261538461538461</v>
      </c>
      <c r="J41" s="154">
        <f>J35/26+J36/26*0.64+J37/26*0.36+J38/26*0.14</f>
        <v>0.7846153846153845</v>
      </c>
      <c r="K41" s="143"/>
      <c r="L41" s="143"/>
      <c r="M41" s="143"/>
      <c r="N41" s="139"/>
    </row>
    <row r="42" spans="4:14" ht="2.25" customHeight="1">
      <c r="D42" s="228" t="s">
        <v>41</v>
      </c>
      <c r="E42" s="229"/>
      <c r="F42" s="155">
        <f>SUM(F7:F36)</f>
        <v>125</v>
      </c>
      <c r="G42" s="155">
        <f>SUM(G7:G36)</f>
        <v>139</v>
      </c>
      <c r="H42" s="155">
        <f>SUM(H7:H36)</f>
        <v>148</v>
      </c>
      <c r="I42" s="155">
        <f>SUM(I7:I36)</f>
        <v>137</v>
      </c>
      <c r="J42" s="155">
        <f>SUM(J7:J36)</f>
        <v>140</v>
      </c>
      <c r="K42" s="140"/>
      <c r="L42" s="140"/>
      <c r="M42" s="140"/>
      <c r="N42" s="140"/>
    </row>
    <row r="43" spans="4:14" ht="0.75" customHeight="1" thickBot="1">
      <c r="D43" s="228" t="s">
        <v>42</v>
      </c>
      <c r="E43" s="229"/>
      <c r="F43" s="130">
        <f>COUNT(F7:F36)*5</f>
        <v>150</v>
      </c>
      <c r="G43" s="130">
        <f>COUNT(G7:G36)*5</f>
        <v>150</v>
      </c>
      <c r="H43" s="130">
        <f>COUNT(H7:H36)*5</f>
        <v>150</v>
      </c>
      <c r="I43" s="130">
        <f>COUNT(I7:I36)*5</f>
        <v>150</v>
      </c>
      <c r="J43" s="130">
        <f>COUNT(J7:J36)*5</f>
        <v>150</v>
      </c>
      <c r="K43" s="140"/>
      <c r="L43" s="140"/>
      <c r="M43" s="140"/>
      <c r="N43" s="140"/>
    </row>
    <row r="44" spans="4:14" ht="16.5" thickBot="1">
      <c r="D44" s="230" t="s">
        <v>43</v>
      </c>
      <c r="E44" s="231"/>
      <c r="F44" s="131">
        <f>ROUND(F42/F43,2)</f>
        <v>0.83</v>
      </c>
      <c r="G44" s="131">
        <f>ROUND(G42/G43,2)</f>
        <v>0.93</v>
      </c>
      <c r="H44" s="131">
        <f>ROUND(H42/H43,2)</f>
        <v>0.99</v>
      </c>
      <c r="I44" s="131">
        <f>ROUND(I42/I43,2)</f>
        <v>0.91</v>
      </c>
      <c r="J44" s="149">
        <f>ROUND(J42/J43,2)</f>
        <v>0.93</v>
      </c>
      <c r="K44" s="144"/>
      <c r="L44" s="144"/>
      <c r="M44" s="144"/>
      <c r="N44" s="139"/>
    </row>
    <row r="45" spans="2:14" ht="12.75">
      <c r="B45" s="226" t="s">
        <v>49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</row>
    <row r="46" spans="2:14" ht="12.75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</row>
    <row r="47" spans="2:14" ht="12.75"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</row>
    <row r="48" spans="2:14" ht="12.75"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</row>
    <row r="49" spans="2:14" ht="12.75"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</row>
    <row r="50" spans="2:14" ht="12.75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</row>
    <row r="51" spans="2:14" ht="12.75"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</row>
    <row r="52" ht="12.75">
      <c r="N52" s="100"/>
    </row>
    <row r="53" ht="12.75">
      <c r="N53" s="100"/>
    </row>
    <row r="54" ht="12.75">
      <c r="N54" s="100"/>
    </row>
    <row r="55" ht="12.75">
      <c r="N55" s="100"/>
    </row>
    <row r="56" ht="12.75">
      <c r="N56" s="100"/>
    </row>
    <row r="57" ht="12.75">
      <c r="N57" s="100"/>
    </row>
    <row r="58" ht="12.75">
      <c r="N58" s="100"/>
    </row>
    <row r="59" ht="12.75">
      <c r="N59" s="100"/>
    </row>
    <row r="60" ht="12.75">
      <c r="N60" s="100"/>
    </row>
    <row r="61" ht="12.75">
      <c r="N61" s="100"/>
    </row>
    <row r="62" ht="12.75">
      <c r="N62" s="100"/>
    </row>
    <row r="63" ht="12.75">
      <c r="N63" s="100"/>
    </row>
    <row r="64" ht="12.75">
      <c r="N64" s="100"/>
    </row>
    <row r="65" ht="12.75">
      <c r="N65" s="100"/>
    </row>
    <row r="66" ht="12.75">
      <c r="N66" s="100"/>
    </row>
    <row r="67" ht="12.75">
      <c r="N67" s="100"/>
    </row>
    <row r="68" ht="12.75">
      <c r="N68" s="100"/>
    </row>
    <row r="69" ht="12.75">
      <c r="N69" s="100"/>
    </row>
    <row r="70" ht="12.75">
      <c r="N70" s="100"/>
    </row>
    <row r="71" ht="12.75">
      <c r="N71" s="100"/>
    </row>
    <row r="72" ht="12.75">
      <c r="N72" s="100"/>
    </row>
    <row r="73" ht="12.75">
      <c r="N73" s="100"/>
    </row>
    <row r="74" ht="12.75">
      <c r="N74" s="100"/>
    </row>
    <row r="75" ht="12.75">
      <c r="N75" s="100"/>
    </row>
    <row r="76" ht="12.75">
      <c r="N76" s="100"/>
    </row>
    <row r="77" ht="12.75">
      <c r="N77" s="100"/>
    </row>
    <row r="78" ht="12.75">
      <c r="N78" s="100"/>
    </row>
    <row r="79" ht="12.75">
      <c r="N79" s="100"/>
    </row>
    <row r="80" ht="12.75">
      <c r="N80" s="100"/>
    </row>
    <row r="81" ht="12.75">
      <c r="N81" s="100"/>
    </row>
    <row r="82" ht="12.75">
      <c r="N82" s="100"/>
    </row>
    <row r="83" ht="12.75">
      <c r="N83" s="100"/>
    </row>
    <row r="84" ht="12.75">
      <c r="N84" s="100"/>
    </row>
    <row r="85" ht="12.75">
      <c r="N85" s="100"/>
    </row>
    <row r="86" ht="12.75">
      <c r="N86" s="100"/>
    </row>
    <row r="87" ht="12.75">
      <c r="N87" s="100"/>
    </row>
    <row r="88" ht="12.75">
      <c r="N88" s="100"/>
    </row>
    <row r="89" ht="12.75">
      <c r="N89" s="100"/>
    </row>
    <row r="90" ht="12.75">
      <c r="N90" s="100"/>
    </row>
    <row r="91" ht="12.75">
      <c r="N91" s="100"/>
    </row>
    <row r="92" ht="12.75">
      <c r="N92" s="100"/>
    </row>
    <row r="93" ht="12.75">
      <c r="N93" s="100"/>
    </row>
    <row r="94" ht="12.75">
      <c r="N94" s="100"/>
    </row>
    <row r="95" ht="12.75">
      <c r="N95" s="100"/>
    </row>
    <row r="96" ht="12.75">
      <c r="N96" s="100"/>
    </row>
    <row r="97" ht="12.75">
      <c r="N97" s="100"/>
    </row>
    <row r="98" ht="12.75">
      <c r="N98" s="100"/>
    </row>
    <row r="99" ht="12.75">
      <c r="N99" s="100"/>
    </row>
    <row r="100" ht="12.75">
      <c r="N100" s="100"/>
    </row>
    <row r="101" ht="12.75">
      <c r="N101" s="100"/>
    </row>
    <row r="102" ht="12.75">
      <c r="N102" s="100"/>
    </row>
    <row r="103" ht="12.75">
      <c r="N103" s="100"/>
    </row>
    <row r="104" ht="12.75">
      <c r="N104" s="100"/>
    </row>
    <row r="105" ht="12.75">
      <c r="N105" s="100"/>
    </row>
    <row r="106" ht="12.75">
      <c r="N106" s="100"/>
    </row>
    <row r="107" ht="12.75">
      <c r="N107" s="100"/>
    </row>
    <row r="108" ht="12.75">
      <c r="N108" s="100"/>
    </row>
    <row r="109" ht="12.75">
      <c r="N109" s="100"/>
    </row>
    <row r="110" ht="12.75">
      <c r="N110" s="100"/>
    </row>
    <row r="111" ht="12.75">
      <c r="N111" s="100"/>
    </row>
    <row r="112" ht="12.75">
      <c r="N112" s="100"/>
    </row>
    <row r="113" ht="12.75">
      <c r="N113" s="100"/>
    </row>
    <row r="114" ht="12.75">
      <c r="N114" s="100"/>
    </row>
    <row r="115" ht="12.75">
      <c r="N115" s="100"/>
    </row>
    <row r="116" ht="12.75">
      <c r="N116" s="100"/>
    </row>
    <row r="117" ht="12.75">
      <c r="N117" s="100"/>
    </row>
    <row r="118" ht="12.75">
      <c r="N118" s="100"/>
    </row>
    <row r="119" ht="12.75">
      <c r="N119" s="100"/>
    </row>
    <row r="120" ht="12.75">
      <c r="N120" s="100"/>
    </row>
    <row r="121" ht="12.75">
      <c r="N121" s="100"/>
    </row>
    <row r="122" ht="12.75">
      <c r="N122" s="100"/>
    </row>
    <row r="123" ht="12.75">
      <c r="N123" s="100"/>
    </row>
    <row r="124" ht="12.75">
      <c r="N124" s="100"/>
    </row>
    <row r="125" ht="12.75">
      <c r="N125" s="100"/>
    </row>
    <row r="126" ht="12.75">
      <c r="N126" s="100"/>
    </row>
    <row r="127" ht="12.75">
      <c r="N127" s="100"/>
    </row>
    <row r="128" ht="12.75">
      <c r="N128" s="100"/>
    </row>
    <row r="129" ht="12.75">
      <c r="N129" s="100"/>
    </row>
    <row r="130" ht="12.75">
      <c r="N130" s="100"/>
    </row>
    <row r="131" ht="12.75">
      <c r="N131" s="100"/>
    </row>
    <row r="132" ht="12.75">
      <c r="N132" s="100"/>
    </row>
    <row r="133" ht="12.75">
      <c r="N133" s="100"/>
    </row>
    <row r="134" ht="12.75">
      <c r="N134" s="100"/>
    </row>
    <row r="135" ht="12.75">
      <c r="N135" s="100"/>
    </row>
    <row r="136" ht="12.75">
      <c r="N136" s="100"/>
    </row>
    <row r="137" ht="12.75">
      <c r="N137" s="100"/>
    </row>
    <row r="138" ht="12.75">
      <c r="N138" s="100"/>
    </row>
    <row r="139" ht="12.75">
      <c r="N139" s="100"/>
    </row>
    <row r="140" ht="12.75">
      <c r="N140" s="100"/>
    </row>
    <row r="141" ht="12.75">
      <c r="N141" s="100"/>
    </row>
    <row r="142" ht="12.75">
      <c r="N142" s="100"/>
    </row>
    <row r="143" ht="12.75">
      <c r="N143" s="100"/>
    </row>
    <row r="144" ht="12.75">
      <c r="N144" s="100"/>
    </row>
    <row r="145" ht="12.75">
      <c r="N145" s="100"/>
    </row>
    <row r="146" ht="12.75">
      <c r="N146" s="100"/>
    </row>
    <row r="147" ht="12.75">
      <c r="N147" s="100"/>
    </row>
    <row r="148" ht="12.75">
      <c r="N148" s="100"/>
    </row>
    <row r="149" ht="12.75">
      <c r="N149" s="100"/>
    </row>
    <row r="150" ht="12.75">
      <c r="N150" s="100"/>
    </row>
    <row r="151" ht="12.75">
      <c r="N151" s="100"/>
    </row>
    <row r="152" ht="12.75">
      <c r="N152" s="100"/>
    </row>
    <row r="153" ht="12.75">
      <c r="N153" s="100"/>
    </row>
    <row r="154" ht="12.75">
      <c r="N154" s="100"/>
    </row>
    <row r="155" ht="12.75">
      <c r="N155" s="100"/>
    </row>
    <row r="156" ht="12.75">
      <c r="N156" s="100"/>
    </row>
    <row r="157" ht="12.75">
      <c r="N157" s="100"/>
    </row>
    <row r="158" ht="12.75">
      <c r="N158" s="100"/>
    </row>
    <row r="159" ht="12.75">
      <c r="N159" s="100"/>
    </row>
    <row r="160" ht="12.75">
      <c r="N160" s="100"/>
    </row>
    <row r="161" ht="12.75">
      <c r="N161" s="100"/>
    </row>
    <row r="162" ht="12.75">
      <c r="N162" s="100"/>
    </row>
    <row r="163" ht="12.75">
      <c r="N163" s="100"/>
    </row>
    <row r="164" ht="12.75">
      <c r="N164" s="100"/>
    </row>
    <row r="165" ht="12.75">
      <c r="N165" s="100"/>
    </row>
    <row r="166" ht="12.75">
      <c r="N166" s="100"/>
    </row>
    <row r="167" ht="12.75">
      <c r="N167" s="100"/>
    </row>
    <row r="168" ht="12.75">
      <c r="N168" s="100"/>
    </row>
    <row r="169" ht="12.75">
      <c r="N169" s="100"/>
    </row>
    <row r="170" ht="12.75">
      <c r="N170" s="100"/>
    </row>
    <row r="171" ht="12.75">
      <c r="N171" s="100"/>
    </row>
    <row r="172" ht="12.75">
      <c r="N172" s="100"/>
    </row>
  </sheetData>
  <sheetProtection/>
  <mergeCells count="20">
    <mergeCell ref="B45:N51"/>
    <mergeCell ref="D42:E42"/>
    <mergeCell ref="D43:E43"/>
    <mergeCell ref="D44:E44"/>
    <mergeCell ref="K3:K5"/>
    <mergeCell ref="L3:L5"/>
    <mergeCell ref="D41:E41"/>
    <mergeCell ref="D36:E36"/>
    <mergeCell ref="D37:E37"/>
    <mergeCell ref="D38:E38"/>
    <mergeCell ref="A1:N2"/>
    <mergeCell ref="M3:M5"/>
    <mergeCell ref="N3:N4"/>
    <mergeCell ref="D39:E39"/>
    <mergeCell ref="D40:E40"/>
    <mergeCell ref="D35:E35"/>
    <mergeCell ref="B3:B5"/>
    <mergeCell ref="D4:E4"/>
    <mergeCell ref="D3:E3"/>
    <mergeCell ref="C3:C5"/>
  </mergeCells>
  <conditionalFormatting sqref="F6:M34">
    <cfRule type="cellIs" priority="11" dxfId="42" operator="between" stopIfTrue="1">
      <formula>0.1</formula>
      <formula>2.599</formula>
    </cfRule>
    <cfRule type="cellIs" priority="12" dxfId="43" operator="between" stopIfTrue="1">
      <formula>3.6</formula>
      <formula>4.599</formula>
    </cfRule>
    <cfRule type="cellIs" priority="13" dxfId="44" operator="between" stopIfTrue="1">
      <formula>4.6</formula>
      <formula>5</formula>
    </cfRule>
  </conditionalFormatting>
  <conditionalFormatting sqref="D6:D34">
    <cfRule type="cellIs" priority="14" dxfId="42" operator="between" stopIfTrue="1">
      <formula>1</formula>
      <formula>2</formula>
    </cfRule>
    <cfRule type="cellIs" priority="15" dxfId="43" operator="equal" stopIfTrue="1">
      <formula>4</formula>
    </cfRule>
    <cfRule type="cellIs" priority="16" dxfId="44" operator="equal" stopIfTrue="1">
      <formula>5</formula>
    </cfRule>
  </conditionalFormatting>
  <printOptions horizontalCentered="1" verticalCentered="1"/>
  <pageMargins left="0.1968503937007874" right="0.1968503937007874" top="0.1968503937007874" bottom="0.1968503937007874" header="0.1968503937007874" footer="0.11811023622047245"/>
  <pageSetup blackAndWhite="1"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BZ44"/>
  <sheetViews>
    <sheetView showGridLines="0" showZeros="0" showOutlineSymbols="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3.125" style="6" customWidth="1"/>
    <col min="2" max="2" width="20.25390625" style="6" bestFit="1" customWidth="1"/>
    <col min="3" max="3" width="4.00390625" style="8" bestFit="1" customWidth="1"/>
    <col min="4" max="6" width="4.00390625" style="6" bestFit="1" customWidth="1"/>
    <col min="7" max="7" width="5.75390625" style="7" bestFit="1" customWidth="1"/>
    <col min="8" max="8" width="4.875" style="7" bestFit="1" customWidth="1"/>
    <col min="9" max="24" width="3.125" style="7" bestFit="1" customWidth="1"/>
    <col min="25" max="25" width="3.75390625" style="7" bestFit="1" customWidth="1"/>
    <col min="26" max="28" width="4.00390625" style="7" bestFit="1" customWidth="1"/>
    <col min="29" max="32" width="3.125" style="7" bestFit="1" customWidth="1"/>
    <col min="33" max="33" width="3.75390625" style="7" bestFit="1" customWidth="1"/>
    <col min="34" max="34" width="4.00390625" style="7" bestFit="1" customWidth="1"/>
    <col min="35" max="36" width="3.75390625" style="7" bestFit="1" customWidth="1"/>
    <col min="37" max="76" width="3.125" style="7" bestFit="1" customWidth="1"/>
    <col min="77" max="77" width="4.75390625" style="7" customWidth="1"/>
    <col min="78" max="78" width="4.75390625" style="7" bestFit="1" customWidth="1"/>
    <col min="79" max="16384" width="9.125" style="6" customWidth="1"/>
  </cols>
  <sheetData>
    <row r="1" spans="1:78" s="5" customFormat="1" ht="26.25" thickBot="1">
      <c r="A1" s="3" t="s">
        <v>30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6" s="2" customFormat="1" ht="12.75">
      <c r="A2" s="251" t="s">
        <v>10</v>
      </c>
      <c r="B2" s="254" t="s">
        <v>11</v>
      </c>
      <c r="C2" s="264" t="s">
        <v>12</v>
      </c>
      <c r="D2" s="265"/>
      <c r="E2" s="265"/>
      <c r="F2" s="265"/>
      <c r="G2" s="265"/>
      <c r="H2" s="266"/>
      <c r="I2" s="239" t="s">
        <v>13</v>
      </c>
      <c r="J2" s="240"/>
      <c r="K2" s="240"/>
      <c r="L2" s="241"/>
      <c r="M2" s="249" t="s">
        <v>14</v>
      </c>
      <c r="N2" s="240"/>
      <c r="O2" s="240"/>
      <c r="P2" s="250"/>
      <c r="Q2" s="239" t="s">
        <v>15</v>
      </c>
      <c r="R2" s="240"/>
      <c r="S2" s="240"/>
      <c r="T2" s="241"/>
      <c r="U2" s="248" t="s">
        <v>16</v>
      </c>
      <c r="V2" s="248"/>
      <c r="W2" s="248"/>
      <c r="X2" s="248"/>
      <c r="Y2" s="239" t="s">
        <v>17</v>
      </c>
      <c r="Z2" s="240"/>
      <c r="AA2" s="240"/>
      <c r="AB2" s="241"/>
      <c r="AC2" s="248" t="s">
        <v>18</v>
      </c>
      <c r="AD2" s="248"/>
      <c r="AE2" s="248"/>
      <c r="AF2" s="248"/>
      <c r="AG2" s="239" t="s">
        <v>19</v>
      </c>
      <c r="AH2" s="240"/>
      <c r="AI2" s="240"/>
      <c r="AJ2" s="241"/>
      <c r="AK2" s="249" t="s">
        <v>20</v>
      </c>
      <c r="AL2" s="240"/>
      <c r="AM2" s="240"/>
      <c r="AN2" s="250"/>
      <c r="AO2" s="239" t="s">
        <v>21</v>
      </c>
      <c r="AP2" s="240"/>
      <c r="AQ2" s="240"/>
      <c r="AR2" s="241"/>
      <c r="AS2" s="239" t="s">
        <v>22</v>
      </c>
      <c r="AT2" s="240"/>
      <c r="AU2" s="240"/>
      <c r="AV2" s="241"/>
      <c r="AW2" s="248" t="s">
        <v>23</v>
      </c>
      <c r="AX2" s="248"/>
      <c r="AY2" s="248"/>
      <c r="AZ2" s="248"/>
      <c r="BA2" s="239" t="s">
        <v>24</v>
      </c>
      <c r="BB2" s="240"/>
      <c r="BC2" s="240"/>
      <c r="BD2" s="241"/>
      <c r="BE2" s="239" t="s">
        <v>25</v>
      </c>
      <c r="BF2" s="240"/>
      <c r="BG2" s="240"/>
      <c r="BH2" s="241"/>
      <c r="BI2" s="249" t="s">
        <v>29</v>
      </c>
      <c r="BJ2" s="240"/>
      <c r="BK2" s="240"/>
      <c r="BL2" s="250"/>
      <c r="BM2" s="239" t="s">
        <v>26</v>
      </c>
      <c r="BN2" s="240"/>
      <c r="BO2" s="240"/>
      <c r="BP2" s="241"/>
      <c r="BQ2" s="239" t="s">
        <v>27</v>
      </c>
      <c r="BR2" s="240"/>
      <c r="BS2" s="240"/>
      <c r="BT2" s="241"/>
      <c r="BU2" s="239" t="s">
        <v>28</v>
      </c>
      <c r="BV2" s="240"/>
      <c r="BW2" s="240"/>
      <c r="BX2" s="241"/>
    </row>
    <row r="3" spans="1:76" s="2" customFormat="1" ht="12.75">
      <c r="A3" s="252"/>
      <c r="B3" s="255"/>
      <c r="C3" s="257" t="s">
        <v>31</v>
      </c>
      <c r="D3" s="243"/>
      <c r="E3" s="243"/>
      <c r="F3" s="243"/>
      <c r="G3" s="243"/>
      <c r="H3" s="244"/>
      <c r="I3" s="242">
        <f>RANK(I4,$I4:$BX4)</f>
        <v>1</v>
      </c>
      <c r="J3" s="243"/>
      <c r="K3" s="243"/>
      <c r="L3" s="244"/>
      <c r="M3" s="243">
        <f>RANK(M4,$I4:$BX4)</f>
        <v>1</v>
      </c>
      <c r="N3" s="243"/>
      <c r="O3" s="243"/>
      <c r="P3" s="244"/>
      <c r="Q3" s="242">
        <f>RANK(Q4,$I4:$BX4)</f>
        <v>1</v>
      </c>
      <c r="R3" s="243"/>
      <c r="S3" s="243"/>
      <c r="T3" s="244"/>
      <c r="U3" s="242">
        <f>RANK(U4,$I4:$BX4)</f>
        <v>1</v>
      </c>
      <c r="V3" s="243"/>
      <c r="W3" s="243"/>
      <c r="X3" s="244"/>
      <c r="Y3" s="242">
        <f>RANK(Y4,$I4:$BX4)</f>
        <v>1</v>
      </c>
      <c r="Z3" s="243"/>
      <c r="AA3" s="243"/>
      <c r="AB3" s="244"/>
      <c r="AC3" s="242">
        <f>RANK(AC4,$I4:$BX4)</f>
        <v>1</v>
      </c>
      <c r="AD3" s="243"/>
      <c r="AE3" s="243"/>
      <c r="AF3" s="244"/>
      <c r="AG3" s="242">
        <f>RANK(AG4,$I4:$BX4)</f>
        <v>1</v>
      </c>
      <c r="AH3" s="243"/>
      <c r="AI3" s="243"/>
      <c r="AJ3" s="244"/>
      <c r="AK3" s="242">
        <f>RANK(AK4,$I4:$BX4)</f>
        <v>1</v>
      </c>
      <c r="AL3" s="243"/>
      <c r="AM3" s="243"/>
      <c r="AN3" s="244"/>
      <c r="AO3" s="242">
        <f>RANK(AO4,$I4:$BX4)</f>
        <v>1</v>
      </c>
      <c r="AP3" s="243"/>
      <c r="AQ3" s="243"/>
      <c r="AR3" s="244"/>
      <c r="AS3" s="242">
        <f>RANK(AS4,$I4:$BX4)</f>
        <v>1</v>
      </c>
      <c r="AT3" s="243"/>
      <c r="AU3" s="243"/>
      <c r="AV3" s="244"/>
      <c r="AW3" s="242">
        <f>RANK(AW4,$I4:$BX4)</f>
        <v>1</v>
      </c>
      <c r="AX3" s="243"/>
      <c r="AY3" s="243"/>
      <c r="AZ3" s="244"/>
      <c r="BA3" s="242">
        <f>RANK(BA4,$I4:$BX4)</f>
        <v>1</v>
      </c>
      <c r="BB3" s="243"/>
      <c r="BC3" s="243"/>
      <c r="BD3" s="244"/>
      <c r="BE3" s="242">
        <f>RANK(BE4,$I4:$BX4)</f>
        <v>1</v>
      </c>
      <c r="BF3" s="243"/>
      <c r="BG3" s="243"/>
      <c r="BH3" s="244"/>
      <c r="BI3" s="242">
        <f>RANK(BI4,$I4:$BX4)</f>
        <v>1</v>
      </c>
      <c r="BJ3" s="243"/>
      <c r="BK3" s="243"/>
      <c r="BL3" s="243"/>
      <c r="BM3" s="242">
        <f>RANK(BM4,$I4:$BX4)</f>
        <v>1</v>
      </c>
      <c r="BN3" s="243"/>
      <c r="BO3" s="243"/>
      <c r="BP3" s="244"/>
      <c r="BQ3" s="242">
        <f>RANK(BQ4,$I4:$BX4)</f>
        <v>1</v>
      </c>
      <c r="BR3" s="243"/>
      <c r="BS3" s="243"/>
      <c r="BT3" s="244"/>
      <c r="BU3" s="242">
        <f>RANK(BU4,$I4:$BX4)</f>
        <v>1</v>
      </c>
      <c r="BV3" s="243"/>
      <c r="BW3" s="243"/>
      <c r="BX3" s="244"/>
    </row>
    <row r="4" spans="1:76" s="2" customFormat="1" ht="12.75">
      <c r="A4" s="252"/>
      <c r="B4" s="255"/>
      <c r="C4" s="258" t="s">
        <v>32</v>
      </c>
      <c r="D4" s="259"/>
      <c r="E4" s="259"/>
      <c r="F4" s="259"/>
      <c r="G4" s="259"/>
      <c r="H4" s="260"/>
      <c r="I4" s="245">
        <f>IF(COUNTIF(I6:L6,"&gt;0"),SUM(I6:L6)/COUNTIF(I6:L6,"&gt;0"),0)</f>
        <v>0</v>
      </c>
      <c r="J4" s="246"/>
      <c r="K4" s="246"/>
      <c r="L4" s="247"/>
      <c r="M4" s="245">
        <f>IF(COUNTIF(M6:P6,"&gt;0"),SUM(M6:P6)/COUNTIF(M6:P6,"&gt;0"),0)</f>
        <v>0</v>
      </c>
      <c r="N4" s="246"/>
      <c r="O4" s="246"/>
      <c r="P4" s="247"/>
      <c r="Q4" s="245">
        <f>IF(COUNTIF(Q6:T6,"&gt;0"),SUM(Q6:T6)/COUNTIF(Q6:T6,"&gt;0"),0)</f>
        <v>0</v>
      </c>
      <c r="R4" s="246"/>
      <c r="S4" s="246"/>
      <c r="T4" s="247"/>
      <c r="U4" s="245">
        <f>IF(COUNTIF(U6:X6,"&gt;0"),SUM(U6:X6)/COUNTIF(U6:X6,"&gt;0"),0)</f>
        <v>0</v>
      </c>
      <c r="V4" s="246"/>
      <c r="W4" s="246"/>
      <c r="X4" s="247"/>
      <c r="Y4" s="245">
        <f>IF(COUNTIF(Y6:AB6,"&gt;0"),SUM(Y6:AB6)/COUNTIF(Y6:AB6,"&gt;0"),0)</f>
        <v>0</v>
      </c>
      <c r="Z4" s="246"/>
      <c r="AA4" s="246"/>
      <c r="AB4" s="247"/>
      <c r="AC4" s="245">
        <f>IF(COUNTIF(AC6:AF6,"&gt;0"),SUM(AC6:AF6)/COUNTIF(AC6:AF6,"&gt;0"),0)</f>
        <v>0</v>
      </c>
      <c r="AD4" s="246"/>
      <c r="AE4" s="246"/>
      <c r="AF4" s="247"/>
      <c r="AG4" s="245">
        <f>IF(COUNTIF(AG6:AJ6,"&gt;0"),SUM(AG6:AJ6)/COUNTIF(AG6:AJ6,"&gt;0"),0)</f>
        <v>0</v>
      </c>
      <c r="AH4" s="246"/>
      <c r="AI4" s="246"/>
      <c r="AJ4" s="247"/>
      <c r="AK4" s="245">
        <f>IF(COUNTIF(AK6:AN6,"&gt;0"),SUM(AK6:AN6)/COUNTIF(AK6:AN6,"&gt;0"),0)</f>
        <v>0</v>
      </c>
      <c r="AL4" s="246"/>
      <c r="AM4" s="246"/>
      <c r="AN4" s="247"/>
      <c r="AO4" s="245">
        <f>IF(COUNTIF(AO6:AR6,"&gt;0"),SUM(AO6:AR6)/COUNTIF(AO6:AR6,"&gt;0"),0)</f>
        <v>0</v>
      </c>
      <c r="AP4" s="246"/>
      <c r="AQ4" s="246"/>
      <c r="AR4" s="247"/>
      <c r="AS4" s="245">
        <f>IF(COUNTIF(AS6:AV6,"&gt;0"),SUM(AS6:AV6)/COUNTIF(AS6:AV6,"&gt;0"),0)</f>
        <v>0</v>
      </c>
      <c r="AT4" s="246"/>
      <c r="AU4" s="246"/>
      <c r="AV4" s="247"/>
      <c r="AW4" s="245">
        <f>IF(COUNTIF(AW6:AZ6,"&gt;0"),SUM(AW6:AZ6)/COUNTIF(AW6:AZ6,"&gt;0"),0)</f>
        <v>0</v>
      </c>
      <c r="AX4" s="246"/>
      <c r="AY4" s="246"/>
      <c r="AZ4" s="247"/>
      <c r="BA4" s="245">
        <f>IF(COUNTIF(BA6:BD6,"&gt;0"),SUM(BA6:BD6)/COUNTIF(BA6:BD6,"&gt;0"),0)</f>
        <v>0</v>
      </c>
      <c r="BB4" s="246"/>
      <c r="BC4" s="246"/>
      <c r="BD4" s="247"/>
      <c r="BE4" s="245">
        <f>IF(COUNTIF(BE6:BH6,"&gt;0"),SUM(BE6:BH6)/COUNTIF(BE6:BH6,"&gt;0"),0)</f>
        <v>0</v>
      </c>
      <c r="BF4" s="246"/>
      <c r="BG4" s="246"/>
      <c r="BH4" s="247"/>
      <c r="BI4" s="245">
        <f>IF(COUNTIF(BI6:BL6,"&gt;0"),SUM(BI6:BL6)/COUNTIF(BI6:BL6,"&gt;0"),0)</f>
        <v>0</v>
      </c>
      <c r="BJ4" s="246"/>
      <c r="BK4" s="246"/>
      <c r="BL4" s="246"/>
      <c r="BM4" s="245">
        <f>IF(COUNTIF(BM6:BP6,"&gt;0"),SUM(BM6:BP6)/COUNTIF(BM6:BP6,"&gt;0"),0)</f>
        <v>0</v>
      </c>
      <c r="BN4" s="246"/>
      <c r="BO4" s="246"/>
      <c r="BP4" s="247"/>
      <c r="BQ4" s="245">
        <f>IF(COUNTIF(BQ6:BT6,"&gt;0"),SUM(BQ6:BT6)/COUNTIF(BQ6:BT6,"&gt;0"),0)</f>
        <v>0</v>
      </c>
      <c r="BR4" s="246"/>
      <c r="BS4" s="246"/>
      <c r="BT4" s="247"/>
      <c r="BU4" s="245">
        <f>IF(COUNTIF(BU6:BX6,"&gt;0"),SUM(BU6:BX6)/COUNTIF(BU6:BX6,"&gt;0"),0)</f>
        <v>0</v>
      </c>
      <c r="BV4" s="246"/>
      <c r="BW4" s="246"/>
      <c r="BX4" s="247"/>
    </row>
    <row r="5" spans="1:76" s="11" customFormat="1" ht="12.75">
      <c r="A5" s="252"/>
      <c r="B5" s="255"/>
      <c r="C5" s="261" t="s">
        <v>8</v>
      </c>
      <c r="D5" s="262"/>
      <c r="E5" s="262"/>
      <c r="F5" s="263"/>
      <c r="G5" s="9"/>
      <c r="H5" s="10"/>
      <c r="I5" s="39">
        <v>1</v>
      </c>
      <c r="J5" s="40">
        <v>2</v>
      </c>
      <c r="K5" s="40">
        <v>3</v>
      </c>
      <c r="L5" s="41">
        <v>4</v>
      </c>
      <c r="M5" s="42">
        <v>1</v>
      </c>
      <c r="N5" s="40">
        <v>2</v>
      </c>
      <c r="O5" s="40">
        <v>3</v>
      </c>
      <c r="P5" s="43">
        <v>4</v>
      </c>
      <c r="Q5" s="39">
        <v>1</v>
      </c>
      <c r="R5" s="40">
        <v>2</v>
      </c>
      <c r="S5" s="40">
        <v>3</v>
      </c>
      <c r="T5" s="41">
        <v>4</v>
      </c>
      <c r="U5" s="42">
        <v>1</v>
      </c>
      <c r="V5" s="40">
        <v>2</v>
      </c>
      <c r="W5" s="40">
        <v>3</v>
      </c>
      <c r="X5" s="43">
        <v>4</v>
      </c>
      <c r="Y5" s="39">
        <v>1</v>
      </c>
      <c r="Z5" s="40">
        <v>2</v>
      </c>
      <c r="AA5" s="40">
        <v>3</v>
      </c>
      <c r="AB5" s="41">
        <v>4</v>
      </c>
      <c r="AC5" s="42">
        <v>1</v>
      </c>
      <c r="AD5" s="40">
        <v>2</v>
      </c>
      <c r="AE5" s="40">
        <v>3</v>
      </c>
      <c r="AF5" s="43">
        <v>4</v>
      </c>
      <c r="AG5" s="39">
        <v>1</v>
      </c>
      <c r="AH5" s="40">
        <v>2</v>
      </c>
      <c r="AI5" s="40">
        <v>3</v>
      </c>
      <c r="AJ5" s="41">
        <v>4</v>
      </c>
      <c r="AK5" s="42">
        <v>1</v>
      </c>
      <c r="AL5" s="40">
        <v>2</v>
      </c>
      <c r="AM5" s="40">
        <v>3</v>
      </c>
      <c r="AN5" s="43">
        <v>4</v>
      </c>
      <c r="AO5" s="39">
        <v>1</v>
      </c>
      <c r="AP5" s="40">
        <v>2</v>
      </c>
      <c r="AQ5" s="40">
        <v>3</v>
      </c>
      <c r="AR5" s="41">
        <v>4</v>
      </c>
      <c r="AS5" s="39">
        <v>1</v>
      </c>
      <c r="AT5" s="40">
        <v>2</v>
      </c>
      <c r="AU5" s="40">
        <v>3</v>
      </c>
      <c r="AV5" s="41">
        <v>4</v>
      </c>
      <c r="AW5" s="42">
        <v>1</v>
      </c>
      <c r="AX5" s="40">
        <v>2</v>
      </c>
      <c r="AY5" s="40">
        <v>3</v>
      </c>
      <c r="AZ5" s="43">
        <v>4</v>
      </c>
      <c r="BA5" s="39">
        <v>1</v>
      </c>
      <c r="BB5" s="40">
        <v>2</v>
      </c>
      <c r="BC5" s="40">
        <v>3</v>
      </c>
      <c r="BD5" s="41">
        <v>4</v>
      </c>
      <c r="BE5" s="39">
        <v>1</v>
      </c>
      <c r="BF5" s="40">
        <v>2</v>
      </c>
      <c r="BG5" s="40">
        <v>3</v>
      </c>
      <c r="BH5" s="41">
        <v>4</v>
      </c>
      <c r="BI5" s="42">
        <v>1</v>
      </c>
      <c r="BJ5" s="40">
        <v>2</v>
      </c>
      <c r="BK5" s="40">
        <v>3</v>
      </c>
      <c r="BL5" s="43">
        <v>4</v>
      </c>
      <c r="BM5" s="39">
        <v>1</v>
      </c>
      <c r="BN5" s="40">
        <v>2</v>
      </c>
      <c r="BO5" s="40">
        <v>3</v>
      </c>
      <c r="BP5" s="41">
        <v>4</v>
      </c>
      <c r="BQ5" s="39">
        <v>1</v>
      </c>
      <c r="BR5" s="40">
        <v>2</v>
      </c>
      <c r="BS5" s="40">
        <v>3</v>
      </c>
      <c r="BT5" s="41">
        <v>4</v>
      </c>
      <c r="BU5" s="39">
        <v>1</v>
      </c>
      <c r="BV5" s="40">
        <v>2</v>
      </c>
      <c r="BW5" s="40">
        <v>3</v>
      </c>
      <c r="BX5" s="41">
        <v>4</v>
      </c>
    </row>
    <row r="6" spans="1:76" s="2" customFormat="1" ht="26.25" thickBot="1">
      <c r="A6" s="253"/>
      <c r="B6" s="256"/>
      <c r="C6" s="44">
        <v>1</v>
      </c>
      <c r="D6" s="44">
        <v>4</v>
      </c>
      <c r="E6" s="44">
        <v>3</v>
      </c>
      <c r="F6" s="44">
        <v>4</v>
      </c>
      <c r="G6" s="65" t="s">
        <v>0</v>
      </c>
      <c r="H6" s="66" t="s">
        <v>9</v>
      </c>
      <c r="I6" s="12" t="e">
        <f aca="true" t="shared" si="0" ref="I6:AN6">AVERAGE(I7:I36)</f>
        <v>#REF!</v>
      </c>
      <c r="J6" s="13" t="e">
        <f t="shared" si="0"/>
        <v>#REF!</v>
      </c>
      <c r="K6" s="13" t="e">
        <f t="shared" si="0"/>
        <v>#REF!</v>
      </c>
      <c r="L6" s="14" t="e">
        <f t="shared" si="0"/>
        <v>#REF!</v>
      </c>
      <c r="M6" s="15" t="e">
        <f t="shared" si="0"/>
        <v>#REF!</v>
      </c>
      <c r="N6" s="13" t="e">
        <f t="shared" si="0"/>
        <v>#REF!</v>
      </c>
      <c r="O6" s="13" t="e">
        <f t="shared" si="0"/>
        <v>#REF!</v>
      </c>
      <c r="P6" s="16" t="e">
        <f t="shared" si="0"/>
        <v>#REF!</v>
      </c>
      <c r="Q6" s="12" t="e">
        <f t="shared" si="0"/>
        <v>#REF!</v>
      </c>
      <c r="R6" s="13" t="e">
        <f t="shared" si="0"/>
        <v>#REF!</v>
      </c>
      <c r="S6" s="13" t="e">
        <f t="shared" si="0"/>
        <v>#REF!</v>
      </c>
      <c r="T6" s="14" t="e">
        <f t="shared" si="0"/>
        <v>#REF!</v>
      </c>
      <c r="U6" s="15" t="e">
        <f t="shared" si="0"/>
        <v>#REF!</v>
      </c>
      <c r="V6" s="13" t="e">
        <f t="shared" si="0"/>
        <v>#REF!</v>
      </c>
      <c r="W6" s="13" t="e">
        <f t="shared" si="0"/>
        <v>#REF!</v>
      </c>
      <c r="X6" s="16" t="e">
        <f t="shared" si="0"/>
        <v>#REF!</v>
      </c>
      <c r="Y6" s="12" t="e">
        <f t="shared" si="0"/>
        <v>#REF!</v>
      </c>
      <c r="Z6" s="13" t="e">
        <f t="shared" si="0"/>
        <v>#REF!</v>
      </c>
      <c r="AA6" s="13" t="e">
        <f t="shared" si="0"/>
        <v>#REF!</v>
      </c>
      <c r="AB6" s="14" t="e">
        <f t="shared" si="0"/>
        <v>#REF!</v>
      </c>
      <c r="AC6" s="15" t="e">
        <f t="shared" si="0"/>
        <v>#REF!</v>
      </c>
      <c r="AD6" s="13" t="e">
        <f t="shared" si="0"/>
        <v>#REF!</v>
      </c>
      <c r="AE6" s="13" t="e">
        <f t="shared" si="0"/>
        <v>#REF!</v>
      </c>
      <c r="AF6" s="16" t="e">
        <f t="shared" si="0"/>
        <v>#REF!</v>
      </c>
      <c r="AG6" s="12" t="e">
        <f t="shared" si="0"/>
        <v>#REF!</v>
      </c>
      <c r="AH6" s="13" t="e">
        <f t="shared" si="0"/>
        <v>#REF!</v>
      </c>
      <c r="AI6" s="13" t="e">
        <f t="shared" si="0"/>
        <v>#REF!</v>
      </c>
      <c r="AJ6" s="14" t="e">
        <f t="shared" si="0"/>
        <v>#REF!</v>
      </c>
      <c r="AK6" s="15" t="e">
        <f t="shared" si="0"/>
        <v>#REF!</v>
      </c>
      <c r="AL6" s="13" t="e">
        <f t="shared" si="0"/>
        <v>#REF!</v>
      </c>
      <c r="AM6" s="13" t="e">
        <f t="shared" si="0"/>
        <v>#REF!</v>
      </c>
      <c r="AN6" s="16" t="e">
        <f t="shared" si="0"/>
        <v>#REF!</v>
      </c>
      <c r="AO6" s="12" t="e">
        <f aca="true" t="shared" si="1" ref="AO6:BT6">AVERAGE(AO7:AO36)</f>
        <v>#REF!</v>
      </c>
      <c r="AP6" s="13" t="e">
        <f t="shared" si="1"/>
        <v>#REF!</v>
      </c>
      <c r="AQ6" s="13" t="e">
        <f t="shared" si="1"/>
        <v>#REF!</v>
      </c>
      <c r="AR6" s="14" t="e">
        <f t="shared" si="1"/>
        <v>#REF!</v>
      </c>
      <c r="AS6" s="12" t="e">
        <f t="shared" si="1"/>
        <v>#REF!</v>
      </c>
      <c r="AT6" s="13" t="e">
        <f t="shared" si="1"/>
        <v>#REF!</v>
      </c>
      <c r="AU6" s="13" t="e">
        <f t="shared" si="1"/>
        <v>#REF!</v>
      </c>
      <c r="AV6" s="14" t="e">
        <f t="shared" si="1"/>
        <v>#REF!</v>
      </c>
      <c r="AW6" s="15" t="e">
        <f t="shared" si="1"/>
        <v>#REF!</v>
      </c>
      <c r="AX6" s="13" t="e">
        <f t="shared" si="1"/>
        <v>#REF!</v>
      </c>
      <c r="AY6" s="13" t="e">
        <f t="shared" si="1"/>
        <v>#REF!</v>
      </c>
      <c r="AZ6" s="16" t="e">
        <f t="shared" si="1"/>
        <v>#REF!</v>
      </c>
      <c r="BA6" s="12" t="e">
        <f t="shared" si="1"/>
        <v>#REF!</v>
      </c>
      <c r="BB6" s="13" t="e">
        <f t="shared" si="1"/>
        <v>#REF!</v>
      </c>
      <c r="BC6" s="13" t="e">
        <f t="shared" si="1"/>
        <v>#REF!</v>
      </c>
      <c r="BD6" s="14" t="e">
        <f t="shared" si="1"/>
        <v>#REF!</v>
      </c>
      <c r="BE6" s="12" t="e">
        <f t="shared" si="1"/>
        <v>#REF!</v>
      </c>
      <c r="BF6" s="13" t="e">
        <f t="shared" si="1"/>
        <v>#REF!</v>
      </c>
      <c r="BG6" s="13" t="e">
        <f t="shared" si="1"/>
        <v>#REF!</v>
      </c>
      <c r="BH6" s="14" t="e">
        <f t="shared" si="1"/>
        <v>#REF!</v>
      </c>
      <c r="BI6" s="15" t="e">
        <f t="shared" si="1"/>
        <v>#REF!</v>
      </c>
      <c r="BJ6" s="13" t="e">
        <f t="shared" si="1"/>
        <v>#REF!</v>
      </c>
      <c r="BK6" s="13" t="e">
        <f t="shared" si="1"/>
        <v>#REF!</v>
      </c>
      <c r="BL6" s="16" t="e">
        <f t="shared" si="1"/>
        <v>#REF!</v>
      </c>
      <c r="BM6" s="12" t="e">
        <f t="shared" si="1"/>
        <v>#REF!</v>
      </c>
      <c r="BN6" s="13" t="e">
        <f t="shared" si="1"/>
        <v>#REF!</v>
      </c>
      <c r="BO6" s="13" t="e">
        <f t="shared" si="1"/>
        <v>#REF!</v>
      </c>
      <c r="BP6" s="14" t="e">
        <f t="shared" si="1"/>
        <v>#REF!</v>
      </c>
      <c r="BQ6" s="12" t="e">
        <f t="shared" si="1"/>
        <v>#REF!</v>
      </c>
      <c r="BR6" s="13" t="e">
        <f t="shared" si="1"/>
        <v>#REF!</v>
      </c>
      <c r="BS6" s="13" t="e">
        <f t="shared" si="1"/>
        <v>#REF!</v>
      </c>
      <c r="BT6" s="14" t="e">
        <f t="shared" si="1"/>
        <v>#REF!</v>
      </c>
      <c r="BU6" s="12" t="e">
        <f>AVERAGE(BU7:BU36)</f>
        <v>#REF!</v>
      </c>
      <c r="BV6" s="13" t="e">
        <f>AVERAGE(BV7:BV36)</f>
        <v>#REF!</v>
      </c>
      <c r="BW6" s="13" t="e">
        <f>AVERAGE(BW7:BW36)</f>
        <v>#REF!</v>
      </c>
      <c r="BX6" s="14" t="e">
        <f>AVERAGE(BX7:BX36)</f>
        <v>#REF!</v>
      </c>
    </row>
    <row r="7" spans="1:76" s="23" customFormat="1" ht="12.75">
      <c r="A7" s="17">
        <v>1</v>
      </c>
      <c r="B7" s="52">
        <f>'Сводная ведомость'!C6</f>
        <v>0</v>
      </c>
      <c r="C7" s="85">
        <v>0</v>
      </c>
      <c r="D7" s="86">
        <v>0</v>
      </c>
      <c r="E7" s="86">
        <v>0</v>
      </c>
      <c r="F7" s="87">
        <v>0</v>
      </c>
      <c r="G7" s="67">
        <f aca="true" t="shared" si="2" ref="G7:G36">RANK(H7,H$7:H$36)</f>
        <v>1</v>
      </c>
      <c r="H7" s="68">
        <f>IF(COUNTIF(C7:F7,"&gt;0")&gt;0,SUM(C7:F7)/COUNTIF(C7:F7,"&gt;0"),0)</f>
        <v>0</v>
      </c>
      <c r="I7" s="18" t="e">
        <f ca="1">OFFSET(INDIRECT($I$2),$A7,I$5-6,1,1)</f>
        <v>#REF!</v>
      </c>
      <c r="J7" s="19" t="e">
        <f ca="1">OFFSET(INDIRECT($I$2),$A7,J$5-6,1,1)</f>
        <v>#REF!</v>
      </c>
      <c r="K7" s="19" t="e">
        <f ca="1">OFFSET(INDIRECT($I$2),$A7,K$5-6,1,1)</f>
        <v>#REF!</v>
      </c>
      <c r="L7" s="20" t="e">
        <f ca="1">OFFSET(INDIRECT($I$2),$A7,L$5-6,1,1)</f>
        <v>#REF!</v>
      </c>
      <c r="M7" s="21" t="e">
        <f ca="1">OFFSET(INDIRECT($M$2),$A7,M$5-6,1,1)</f>
        <v>#REF!</v>
      </c>
      <c r="N7" s="19" t="e">
        <f aca="true" ca="1" t="shared" si="3" ref="N7:P22">OFFSET(INDIRECT($M$2),$A7,N$5-6,1,1)</f>
        <v>#REF!</v>
      </c>
      <c r="O7" s="19" t="e">
        <f ca="1" t="shared" si="3"/>
        <v>#REF!</v>
      </c>
      <c r="P7" s="22" t="e">
        <f ca="1" t="shared" si="3"/>
        <v>#REF!</v>
      </c>
      <c r="Q7" s="18" t="e">
        <f ca="1">OFFSET(INDIRECT($Q$2),$A7,Q$5-6,1,1)</f>
        <v>#REF!</v>
      </c>
      <c r="R7" s="19" t="e">
        <f aca="true" ca="1" t="shared" si="4" ref="R7:T22">OFFSET(INDIRECT($Q$2),$A7,R$5-6,1,1)</f>
        <v>#REF!</v>
      </c>
      <c r="S7" s="19" t="e">
        <f ca="1" t="shared" si="4"/>
        <v>#REF!</v>
      </c>
      <c r="T7" s="20" t="e">
        <f ca="1" t="shared" si="4"/>
        <v>#REF!</v>
      </c>
      <c r="U7" s="21" t="e">
        <f ca="1">OFFSET(INDIRECT($U$2),$A7,U$5-6,1,1)</f>
        <v>#REF!</v>
      </c>
      <c r="V7" s="19" t="e">
        <f aca="true" ca="1" t="shared" si="5" ref="V7:X22">OFFSET(INDIRECT($U$2),$A7,V$5-6,1,1)</f>
        <v>#REF!</v>
      </c>
      <c r="W7" s="19" t="e">
        <f ca="1" t="shared" si="5"/>
        <v>#REF!</v>
      </c>
      <c r="X7" s="22" t="e">
        <f ca="1" t="shared" si="5"/>
        <v>#REF!</v>
      </c>
      <c r="Y7" s="18" t="e">
        <f ca="1">OFFSET(INDIRECT($Y$2),$A7,Y$5-6,1,1)</f>
        <v>#REF!</v>
      </c>
      <c r="Z7" s="19" t="e">
        <f aca="true" ca="1" t="shared" si="6" ref="Z7:AB22">OFFSET(INDIRECT($Y$2),$A7,Z$5-6,1,1)</f>
        <v>#REF!</v>
      </c>
      <c r="AA7" s="19" t="e">
        <f ca="1" t="shared" si="6"/>
        <v>#REF!</v>
      </c>
      <c r="AB7" s="20" t="e">
        <f ca="1" t="shared" si="6"/>
        <v>#REF!</v>
      </c>
      <c r="AC7" s="21" t="e">
        <f ca="1">OFFSET(INDIRECT($AC$2),$A7,AC$5-6,1,1)</f>
        <v>#REF!</v>
      </c>
      <c r="AD7" s="19" t="e">
        <f aca="true" ca="1" t="shared" si="7" ref="AD7:AF22">OFFSET(INDIRECT($AC$2),$A7,AD$5-6,1,1)</f>
        <v>#REF!</v>
      </c>
      <c r="AE7" s="19" t="e">
        <f ca="1" t="shared" si="7"/>
        <v>#REF!</v>
      </c>
      <c r="AF7" s="22" t="e">
        <f ca="1" t="shared" si="7"/>
        <v>#REF!</v>
      </c>
      <c r="AG7" s="18" t="e">
        <f ca="1">OFFSET(INDIRECT($AG$2),$A7,AG$5-6,1,1)</f>
        <v>#REF!</v>
      </c>
      <c r="AH7" s="19" t="e">
        <f aca="true" ca="1" t="shared" si="8" ref="AH7:AJ22">OFFSET(INDIRECT($AG$2),$A7,AH$5-6,1,1)</f>
        <v>#REF!</v>
      </c>
      <c r="AI7" s="19" t="e">
        <f ca="1" t="shared" si="8"/>
        <v>#REF!</v>
      </c>
      <c r="AJ7" s="20" t="e">
        <f ca="1" t="shared" si="8"/>
        <v>#REF!</v>
      </c>
      <c r="AK7" s="21" t="e">
        <f ca="1">OFFSET(INDIRECT($AK$2),$A7,AK$5-6,1,1)</f>
        <v>#REF!</v>
      </c>
      <c r="AL7" s="19" t="e">
        <f aca="true" ca="1" t="shared" si="9" ref="AL7:AN22">OFFSET(INDIRECT($AK$2),$A7,AL$5-6,1,1)</f>
        <v>#REF!</v>
      </c>
      <c r="AM7" s="19" t="e">
        <f ca="1" t="shared" si="9"/>
        <v>#REF!</v>
      </c>
      <c r="AN7" s="22" t="e">
        <f ca="1" t="shared" si="9"/>
        <v>#REF!</v>
      </c>
      <c r="AO7" s="18" t="e">
        <f ca="1">OFFSET(INDIRECT($AO$2),$A7,AO$5-6,1,1)</f>
        <v>#REF!</v>
      </c>
      <c r="AP7" s="19" t="e">
        <f aca="true" ca="1" t="shared" si="10" ref="AP7:AR22">OFFSET(INDIRECT($AO$2),$A7,AP$5-6,1,1)</f>
        <v>#REF!</v>
      </c>
      <c r="AQ7" s="19" t="e">
        <f ca="1" t="shared" si="10"/>
        <v>#REF!</v>
      </c>
      <c r="AR7" s="20" t="e">
        <f ca="1" t="shared" si="10"/>
        <v>#REF!</v>
      </c>
      <c r="AS7" s="18" t="e">
        <f ca="1">OFFSET(INDIRECT($AS$2),$A7,AS$5-6,1,1)</f>
        <v>#REF!</v>
      </c>
      <c r="AT7" s="19" t="e">
        <f aca="true" ca="1" t="shared" si="11" ref="AT7:AV22">OFFSET(INDIRECT($AS$2),$A7,AT$5-6,1,1)</f>
        <v>#REF!</v>
      </c>
      <c r="AU7" s="19" t="e">
        <f ca="1" t="shared" si="11"/>
        <v>#REF!</v>
      </c>
      <c r="AV7" s="20" t="e">
        <f ca="1" t="shared" si="11"/>
        <v>#REF!</v>
      </c>
      <c r="AW7" s="21" t="e">
        <f ca="1">OFFSET(INDIRECT($AW$2),$A7,AW$5-6,1,1)</f>
        <v>#REF!</v>
      </c>
      <c r="AX7" s="19" t="e">
        <f aca="true" ca="1" t="shared" si="12" ref="AX7:AZ22">OFFSET(INDIRECT($AW$2),$A7,AX$5-6,1,1)</f>
        <v>#REF!</v>
      </c>
      <c r="AY7" s="19" t="e">
        <f ca="1" t="shared" si="12"/>
        <v>#REF!</v>
      </c>
      <c r="AZ7" s="22" t="e">
        <f ca="1" t="shared" si="12"/>
        <v>#REF!</v>
      </c>
      <c r="BA7" s="18" t="e">
        <f ca="1">OFFSET(INDIRECT($BA$2),$A7,BA$5-6,1,1)</f>
        <v>#REF!</v>
      </c>
      <c r="BB7" s="19" t="e">
        <f aca="true" ca="1" t="shared" si="13" ref="BB7:BD22">OFFSET(INDIRECT($BA$2),$A7,BB$5-6,1,1)</f>
        <v>#REF!</v>
      </c>
      <c r="BC7" s="19" t="e">
        <f ca="1" t="shared" si="13"/>
        <v>#REF!</v>
      </c>
      <c r="BD7" s="20" t="e">
        <f ca="1" t="shared" si="13"/>
        <v>#REF!</v>
      </c>
      <c r="BE7" s="18" t="e">
        <f ca="1">OFFSET(INDIRECT($BE$2),$A7,BE$5-6,1,1)</f>
        <v>#REF!</v>
      </c>
      <c r="BF7" s="19" t="e">
        <f aca="true" ca="1" t="shared" si="14" ref="BF7:BH22">OFFSET(INDIRECT($BE$2),$A7,BF$5-6,1,1)</f>
        <v>#REF!</v>
      </c>
      <c r="BG7" s="19" t="e">
        <f ca="1" t="shared" si="14"/>
        <v>#REF!</v>
      </c>
      <c r="BH7" s="20" t="e">
        <f ca="1" t="shared" si="14"/>
        <v>#REF!</v>
      </c>
      <c r="BI7" s="21" t="e">
        <f ca="1">OFFSET(INDIRECT($BI$2),$A7,BI$5-6,1,1)</f>
        <v>#REF!</v>
      </c>
      <c r="BJ7" s="19" t="e">
        <f aca="true" ca="1" t="shared" si="15" ref="BJ7:BL22">OFFSET(INDIRECT($BI$2),$A7,BJ$5-6,1,1)</f>
        <v>#REF!</v>
      </c>
      <c r="BK7" s="19" t="e">
        <f ca="1" t="shared" si="15"/>
        <v>#REF!</v>
      </c>
      <c r="BL7" s="22" t="e">
        <f ca="1" t="shared" si="15"/>
        <v>#REF!</v>
      </c>
      <c r="BM7" s="18" t="e">
        <f ca="1">OFFSET(INDIRECT($BM$2),$A7,BM$5-6,1,1)</f>
        <v>#REF!</v>
      </c>
      <c r="BN7" s="19" t="e">
        <f aca="true" ca="1" t="shared" si="16" ref="BN7:BP22">OFFSET(INDIRECT($BM$2),$A7,BN$5-6,1,1)</f>
        <v>#REF!</v>
      </c>
      <c r="BO7" s="19" t="e">
        <f ca="1" t="shared" si="16"/>
        <v>#REF!</v>
      </c>
      <c r="BP7" s="20" t="e">
        <f ca="1" t="shared" si="16"/>
        <v>#REF!</v>
      </c>
      <c r="BQ7" s="18" t="e">
        <f ca="1">OFFSET(INDIRECT($BQ$2),$A7,BQ$5-6,1,1)</f>
        <v>#REF!</v>
      </c>
      <c r="BR7" s="19" t="e">
        <f aca="true" ca="1" t="shared" si="17" ref="BR7:BT22">OFFSET(INDIRECT($BQ$2),$A7,BR$5-6,1,1)</f>
        <v>#REF!</v>
      </c>
      <c r="BS7" s="19" t="e">
        <f ca="1" t="shared" si="17"/>
        <v>#REF!</v>
      </c>
      <c r="BT7" s="20" t="e">
        <f ca="1" t="shared" si="17"/>
        <v>#REF!</v>
      </c>
      <c r="BU7" s="18" t="e">
        <f ca="1">OFFSET(INDIRECT($BU$2),$A7,BU$5-6,1,1)</f>
        <v>#REF!</v>
      </c>
      <c r="BV7" s="19" t="e">
        <f aca="true" ca="1" t="shared" si="18" ref="BV7:BX22">OFFSET(INDIRECT($BU$2),$A7,BV$5-6,1,1)</f>
        <v>#REF!</v>
      </c>
      <c r="BW7" s="19" t="e">
        <f ca="1" t="shared" si="18"/>
        <v>#REF!</v>
      </c>
      <c r="BX7" s="20" t="e">
        <f ca="1" t="shared" si="18"/>
        <v>#REF!</v>
      </c>
    </row>
    <row r="8" spans="1:76" s="23" customFormat="1" ht="12.75">
      <c r="A8" s="17">
        <v>2</v>
      </c>
      <c r="B8" s="52">
        <f>'Сводная ведомость'!C7</f>
        <v>0</v>
      </c>
      <c r="C8" s="88">
        <v>0</v>
      </c>
      <c r="D8" s="89">
        <v>0</v>
      </c>
      <c r="E8" s="89">
        <v>0</v>
      </c>
      <c r="F8" s="90">
        <v>0</v>
      </c>
      <c r="G8" s="69">
        <f t="shared" si="2"/>
        <v>1</v>
      </c>
      <c r="H8" s="70">
        <f aca="true" t="shared" si="19" ref="H8:H36">IF(COUNTIF(C8:F8,"&gt;0")&gt;0,SUM(C8:F8)/COUNTIF(C8:F8,"&gt;0"),0)</f>
        <v>0</v>
      </c>
      <c r="I8" s="18" t="e">
        <f aca="true" ca="1" t="shared" si="20" ref="I8:L36">OFFSET(INDIRECT($I$2),$A8,I$5-6,1,1)</f>
        <v>#REF!</v>
      </c>
      <c r="J8" s="19" t="e">
        <f aca="true" ca="1" t="shared" si="21" ref="J8:L22">OFFSET(INDIRECT($I$2),$A8,J$5-6,1,1)</f>
        <v>#REF!</v>
      </c>
      <c r="K8" s="19" t="e">
        <f ca="1" t="shared" si="21"/>
        <v>#REF!</v>
      </c>
      <c r="L8" s="20" t="e">
        <f ca="1" t="shared" si="21"/>
        <v>#REF!</v>
      </c>
      <c r="M8" s="21" t="e">
        <f aca="true" ca="1" t="shared" si="22" ref="M8:P36">OFFSET(INDIRECT($M$2),$A8,M$5-6,1,1)</f>
        <v>#REF!</v>
      </c>
      <c r="N8" s="19" t="e">
        <f ca="1" t="shared" si="3"/>
        <v>#REF!</v>
      </c>
      <c r="O8" s="19" t="e">
        <f ca="1" t="shared" si="3"/>
        <v>#REF!</v>
      </c>
      <c r="P8" s="22" t="e">
        <f ca="1" t="shared" si="3"/>
        <v>#REF!</v>
      </c>
      <c r="Q8" s="18" t="e">
        <f aca="true" ca="1" t="shared" si="23" ref="Q8:T36">OFFSET(INDIRECT($Q$2),$A8,Q$5-6,1,1)</f>
        <v>#REF!</v>
      </c>
      <c r="R8" s="19" t="e">
        <f ca="1" t="shared" si="4"/>
        <v>#REF!</v>
      </c>
      <c r="S8" s="19" t="e">
        <f ca="1" t="shared" si="4"/>
        <v>#REF!</v>
      </c>
      <c r="T8" s="20" t="e">
        <f ca="1" t="shared" si="4"/>
        <v>#REF!</v>
      </c>
      <c r="U8" s="21" t="e">
        <f aca="true" ca="1" t="shared" si="24" ref="U8:X36">OFFSET(INDIRECT($U$2),$A8,U$5-6,1,1)</f>
        <v>#REF!</v>
      </c>
      <c r="V8" s="19" t="e">
        <f ca="1" t="shared" si="5"/>
        <v>#REF!</v>
      </c>
      <c r="W8" s="19" t="e">
        <f ca="1" t="shared" si="5"/>
        <v>#REF!</v>
      </c>
      <c r="X8" s="22" t="e">
        <f ca="1" t="shared" si="5"/>
        <v>#REF!</v>
      </c>
      <c r="Y8" s="18" t="e">
        <f aca="true" ca="1" t="shared" si="25" ref="Y8:AB36">OFFSET(INDIRECT($Y$2),$A8,Y$5-6,1,1)</f>
        <v>#REF!</v>
      </c>
      <c r="Z8" s="19" t="e">
        <f ca="1" t="shared" si="6"/>
        <v>#REF!</v>
      </c>
      <c r="AA8" s="19" t="e">
        <f ca="1" t="shared" si="6"/>
        <v>#REF!</v>
      </c>
      <c r="AB8" s="20" t="e">
        <f ca="1" t="shared" si="6"/>
        <v>#REF!</v>
      </c>
      <c r="AC8" s="21" t="e">
        <f aca="true" ca="1" t="shared" si="26" ref="AC8:AF36">OFFSET(INDIRECT($AC$2),$A8,AC$5-6,1,1)</f>
        <v>#REF!</v>
      </c>
      <c r="AD8" s="19" t="e">
        <f ca="1" t="shared" si="7"/>
        <v>#REF!</v>
      </c>
      <c r="AE8" s="19" t="e">
        <f ca="1" t="shared" si="7"/>
        <v>#REF!</v>
      </c>
      <c r="AF8" s="22" t="e">
        <f ca="1" t="shared" si="7"/>
        <v>#REF!</v>
      </c>
      <c r="AG8" s="18" t="e">
        <f aca="true" ca="1" t="shared" si="27" ref="AG8:AJ36">OFFSET(INDIRECT($AG$2),$A8,AG$5-6,1,1)</f>
        <v>#REF!</v>
      </c>
      <c r="AH8" s="19" t="e">
        <f ca="1" t="shared" si="8"/>
        <v>#REF!</v>
      </c>
      <c r="AI8" s="19" t="e">
        <f ca="1" t="shared" si="8"/>
        <v>#REF!</v>
      </c>
      <c r="AJ8" s="20" t="e">
        <f ca="1" t="shared" si="8"/>
        <v>#REF!</v>
      </c>
      <c r="AK8" s="21" t="e">
        <f aca="true" ca="1" t="shared" si="28" ref="AK8:AN36">OFFSET(INDIRECT($AK$2),$A8,AK$5-6,1,1)</f>
        <v>#REF!</v>
      </c>
      <c r="AL8" s="19" t="e">
        <f ca="1" t="shared" si="9"/>
        <v>#REF!</v>
      </c>
      <c r="AM8" s="19" t="e">
        <f ca="1" t="shared" si="9"/>
        <v>#REF!</v>
      </c>
      <c r="AN8" s="22" t="e">
        <f ca="1" t="shared" si="9"/>
        <v>#REF!</v>
      </c>
      <c r="AO8" s="18" t="e">
        <f aca="true" ca="1" t="shared" si="29" ref="AO8:AR36">OFFSET(INDIRECT($AO$2),$A8,AO$5-6,1,1)</f>
        <v>#REF!</v>
      </c>
      <c r="AP8" s="19" t="e">
        <f ca="1" t="shared" si="10"/>
        <v>#REF!</v>
      </c>
      <c r="AQ8" s="19" t="e">
        <f ca="1" t="shared" si="10"/>
        <v>#REF!</v>
      </c>
      <c r="AR8" s="20" t="e">
        <f ca="1" t="shared" si="10"/>
        <v>#REF!</v>
      </c>
      <c r="AS8" s="18" t="e">
        <f aca="true" ca="1" t="shared" si="30" ref="AS8:AV36">OFFSET(INDIRECT($AS$2),$A8,AS$5-6,1,1)</f>
        <v>#REF!</v>
      </c>
      <c r="AT8" s="19" t="e">
        <f ca="1" t="shared" si="11"/>
        <v>#REF!</v>
      </c>
      <c r="AU8" s="19" t="e">
        <f ca="1" t="shared" si="11"/>
        <v>#REF!</v>
      </c>
      <c r="AV8" s="20" t="e">
        <f ca="1" t="shared" si="11"/>
        <v>#REF!</v>
      </c>
      <c r="AW8" s="21" t="e">
        <f aca="true" ca="1" t="shared" si="31" ref="AW8:AZ36">OFFSET(INDIRECT($AW$2),$A8,AW$5-6,1,1)</f>
        <v>#REF!</v>
      </c>
      <c r="AX8" s="19" t="e">
        <f ca="1" t="shared" si="12"/>
        <v>#REF!</v>
      </c>
      <c r="AY8" s="19" t="e">
        <f ca="1" t="shared" si="12"/>
        <v>#REF!</v>
      </c>
      <c r="AZ8" s="22" t="e">
        <f ca="1" t="shared" si="12"/>
        <v>#REF!</v>
      </c>
      <c r="BA8" s="18" t="e">
        <f aca="true" ca="1" t="shared" si="32" ref="BA8:BD36">OFFSET(INDIRECT($BA$2),$A8,BA$5-6,1,1)</f>
        <v>#REF!</v>
      </c>
      <c r="BB8" s="19" t="e">
        <f ca="1" t="shared" si="13"/>
        <v>#REF!</v>
      </c>
      <c r="BC8" s="19" t="e">
        <f ca="1" t="shared" si="13"/>
        <v>#REF!</v>
      </c>
      <c r="BD8" s="20" t="e">
        <f ca="1" t="shared" si="13"/>
        <v>#REF!</v>
      </c>
      <c r="BE8" s="18" t="e">
        <f aca="true" ca="1" t="shared" si="33" ref="BE8:BH36">OFFSET(INDIRECT($BE$2),$A8,BE$5-6,1,1)</f>
        <v>#REF!</v>
      </c>
      <c r="BF8" s="19" t="e">
        <f ca="1" t="shared" si="14"/>
        <v>#REF!</v>
      </c>
      <c r="BG8" s="19" t="e">
        <f ca="1" t="shared" si="14"/>
        <v>#REF!</v>
      </c>
      <c r="BH8" s="20" t="e">
        <f ca="1" t="shared" si="14"/>
        <v>#REF!</v>
      </c>
      <c r="BI8" s="21" t="e">
        <f aca="true" ca="1" t="shared" si="34" ref="BI8:BL36">OFFSET(INDIRECT($BI$2),$A8,BI$5-6,1,1)</f>
        <v>#REF!</v>
      </c>
      <c r="BJ8" s="19" t="e">
        <f ca="1" t="shared" si="15"/>
        <v>#REF!</v>
      </c>
      <c r="BK8" s="19" t="e">
        <f ca="1" t="shared" si="15"/>
        <v>#REF!</v>
      </c>
      <c r="BL8" s="22" t="e">
        <f ca="1" t="shared" si="15"/>
        <v>#REF!</v>
      </c>
      <c r="BM8" s="18" t="e">
        <f aca="true" ca="1" t="shared" si="35" ref="BM8:BP36">OFFSET(INDIRECT($BM$2),$A8,BM$5-6,1,1)</f>
        <v>#REF!</v>
      </c>
      <c r="BN8" s="19" t="e">
        <f ca="1" t="shared" si="16"/>
        <v>#REF!</v>
      </c>
      <c r="BO8" s="19" t="e">
        <f ca="1" t="shared" si="16"/>
        <v>#REF!</v>
      </c>
      <c r="BP8" s="20" t="e">
        <f ca="1" t="shared" si="16"/>
        <v>#REF!</v>
      </c>
      <c r="BQ8" s="18" t="e">
        <f aca="true" ca="1" t="shared" si="36" ref="BQ8:BT36">OFFSET(INDIRECT($BQ$2),$A8,BQ$5-6,1,1)</f>
        <v>#REF!</v>
      </c>
      <c r="BR8" s="19" t="e">
        <f ca="1" t="shared" si="17"/>
        <v>#REF!</v>
      </c>
      <c r="BS8" s="19" t="e">
        <f ca="1" t="shared" si="17"/>
        <v>#REF!</v>
      </c>
      <c r="BT8" s="20" t="e">
        <f ca="1" t="shared" si="17"/>
        <v>#REF!</v>
      </c>
      <c r="BU8" s="18" t="e">
        <f aca="true" ca="1" t="shared" si="37" ref="BU8:BX36">OFFSET(INDIRECT($BU$2),$A8,BU$5-6,1,1)</f>
        <v>#REF!</v>
      </c>
      <c r="BV8" s="19" t="e">
        <f ca="1" t="shared" si="18"/>
        <v>#REF!</v>
      </c>
      <c r="BW8" s="19" t="e">
        <f ca="1" t="shared" si="18"/>
        <v>#REF!</v>
      </c>
      <c r="BX8" s="20" t="e">
        <f ca="1" t="shared" si="18"/>
        <v>#REF!</v>
      </c>
    </row>
    <row r="9" spans="1:76" s="23" customFormat="1" ht="12.75">
      <c r="A9" s="17">
        <v>3</v>
      </c>
      <c r="B9" s="52">
        <f>'Сводная ведомость'!C8</f>
        <v>0</v>
      </c>
      <c r="C9" s="88">
        <v>0</v>
      </c>
      <c r="D9" s="89">
        <v>0</v>
      </c>
      <c r="E9" s="89">
        <v>0</v>
      </c>
      <c r="F9" s="90">
        <v>0</v>
      </c>
      <c r="G9" s="69">
        <f t="shared" si="2"/>
        <v>1</v>
      </c>
      <c r="H9" s="70">
        <f t="shared" si="19"/>
        <v>0</v>
      </c>
      <c r="I9" s="18" t="e">
        <f ca="1" t="shared" si="20"/>
        <v>#REF!</v>
      </c>
      <c r="J9" s="19" t="e">
        <f ca="1" t="shared" si="21"/>
        <v>#REF!</v>
      </c>
      <c r="K9" s="19" t="e">
        <f ca="1" t="shared" si="21"/>
        <v>#REF!</v>
      </c>
      <c r="L9" s="20" t="e">
        <f ca="1" t="shared" si="21"/>
        <v>#REF!</v>
      </c>
      <c r="M9" s="21" t="e">
        <f ca="1" t="shared" si="22"/>
        <v>#REF!</v>
      </c>
      <c r="N9" s="19" t="e">
        <f ca="1" t="shared" si="3"/>
        <v>#REF!</v>
      </c>
      <c r="O9" s="19" t="e">
        <f ca="1" t="shared" si="3"/>
        <v>#REF!</v>
      </c>
      <c r="P9" s="22" t="e">
        <f ca="1" t="shared" si="3"/>
        <v>#REF!</v>
      </c>
      <c r="Q9" s="18" t="e">
        <f ca="1" t="shared" si="23"/>
        <v>#REF!</v>
      </c>
      <c r="R9" s="19" t="e">
        <f ca="1" t="shared" si="4"/>
        <v>#REF!</v>
      </c>
      <c r="S9" s="19" t="e">
        <f ca="1" t="shared" si="4"/>
        <v>#REF!</v>
      </c>
      <c r="T9" s="20" t="e">
        <f ca="1" t="shared" si="4"/>
        <v>#REF!</v>
      </c>
      <c r="U9" s="21" t="e">
        <f ca="1" t="shared" si="24"/>
        <v>#REF!</v>
      </c>
      <c r="V9" s="19" t="e">
        <f ca="1" t="shared" si="5"/>
        <v>#REF!</v>
      </c>
      <c r="W9" s="19" t="e">
        <f ca="1" t="shared" si="5"/>
        <v>#REF!</v>
      </c>
      <c r="X9" s="22" t="e">
        <f ca="1" t="shared" si="5"/>
        <v>#REF!</v>
      </c>
      <c r="Y9" s="18" t="e">
        <f ca="1" t="shared" si="25"/>
        <v>#REF!</v>
      </c>
      <c r="Z9" s="19" t="e">
        <f ca="1" t="shared" si="6"/>
        <v>#REF!</v>
      </c>
      <c r="AA9" s="19" t="e">
        <f ca="1" t="shared" si="6"/>
        <v>#REF!</v>
      </c>
      <c r="AB9" s="20" t="e">
        <f ca="1" t="shared" si="6"/>
        <v>#REF!</v>
      </c>
      <c r="AC9" s="21" t="e">
        <f ca="1" t="shared" si="26"/>
        <v>#REF!</v>
      </c>
      <c r="AD9" s="19" t="e">
        <f ca="1" t="shared" si="7"/>
        <v>#REF!</v>
      </c>
      <c r="AE9" s="19" t="e">
        <f ca="1" t="shared" si="7"/>
        <v>#REF!</v>
      </c>
      <c r="AF9" s="22" t="e">
        <f ca="1" t="shared" si="7"/>
        <v>#REF!</v>
      </c>
      <c r="AG9" s="18" t="e">
        <f ca="1" t="shared" si="27"/>
        <v>#REF!</v>
      </c>
      <c r="AH9" s="19" t="e">
        <f ca="1" t="shared" si="8"/>
        <v>#REF!</v>
      </c>
      <c r="AI9" s="19" t="e">
        <f ca="1" t="shared" si="8"/>
        <v>#REF!</v>
      </c>
      <c r="AJ9" s="20" t="e">
        <f ca="1" t="shared" si="8"/>
        <v>#REF!</v>
      </c>
      <c r="AK9" s="21" t="e">
        <f ca="1" t="shared" si="28"/>
        <v>#REF!</v>
      </c>
      <c r="AL9" s="19" t="e">
        <f ca="1" t="shared" si="9"/>
        <v>#REF!</v>
      </c>
      <c r="AM9" s="19" t="e">
        <f ca="1" t="shared" si="9"/>
        <v>#REF!</v>
      </c>
      <c r="AN9" s="22" t="e">
        <f ca="1" t="shared" si="9"/>
        <v>#REF!</v>
      </c>
      <c r="AO9" s="18" t="e">
        <f ca="1" t="shared" si="29"/>
        <v>#REF!</v>
      </c>
      <c r="AP9" s="19" t="e">
        <f ca="1" t="shared" si="10"/>
        <v>#REF!</v>
      </c>
      <c r="AQ9" s="19" t="e">
        <f ca="1" t="shared" si="10"/>
        <v>#REF!</v>
      </c>
      <c r="AR9" s="20" t="e">
        <f ca="1" t="shared" si="10"/>
        <v>#REF!</v>
      </c>
      <c r="AS9" s="18" t="e">
        <f ca="1" t="shared" si="30"/>
        <v>#REF!</v>
      </c>
      <c r="AT9" s="19" t="e">
        <f ca="1" t="shared" si="11"/>
        <v>#REF!</v>
      </c>
      <c r="AU9" s="19" t="e">
        <f ca="1" t="shared" si="11"/>
        <v>#REF!</v>
      </c>
      <c r="AV9" s="20" t="e">
        <f ca="1" t="shared" si="11"/>
        <v>#REF!</v>
      </c>
      <c r="AW9" s="21" t="e">
        <f ca="1" t="shared" si="31"/>
        <v>#REF!</v>
      </c>
      <c r="AX9" s="19" t="e">
        <f ca="1" t="shared" si="12"/>
        <v>#REF!</v>
      </c>
      <c r="AY9" s="19" t="e">
        <f ca="1" t="shared" si="12"/>
        <v>#REF!</v>
      </c>
      <c r="AZ9" s="22" t="e">
        <f ca="1" t="shared" si="12"/>
        <v>#REF!</v>
      </c>
      <c r="BA9" s="18" t="e">
        <f ca="1" t="shared" si="32"/>
        <v>#REF!</v>
      </c>
      <c r="BB9" s="19" t="e">
        <f ca="1" t="shared" si="13"/>
        <v>#REF!</v>
      </c>
      <c r="BC9" s="19" t="e">
        <f ca="1" t="shared" si="13"/>
        <v>#REF!</v>
      </c>
      <c r="BD9" s="20" t="e">
        <f ca="1" t="shared" si="13"/>
        <v>#REF!</v>
      </c>
      <c r="BE9" s="18" t="e">
        <f ca="1" t="shared" si="33"/>
        <v>#REF!</v>
      </c>
      <c r="BF9" s="19" t="e">
        <f ca="1" t="shared" si="14"/>
        <v>#REF!</v>
      </c>
      <c r="BG9" s="19" t="e">
        <f ca="1" t="shared" si="14"/>
        <v>#REF!</v>
      </c>
      <c r="BH9" s="20" t="e">
        <f ca="1" t="shared" si="14"/>
        <v>#REF!</v>
      </c>
      <c r="BI9" s="21" t="e">
        <f ca="1" t="shared" si="34"/>
        <v>#REF!</v>
      </c>
      <c r="BJ9" s="19" t="e">
        <f ca="1" t="shared" si="15"/>
        <v>#REF!</v>
      </c>
      <c r="BK9" s="19" t="e">
        <f ca="1" t="shared" si="15"/>
        <v>#REF!</v>
      </c>
      <c r="BL9" s="22" t="e">
        <f ca="1" t="shared" si="15"/>
        <v>#REF!</v>
      </c>
      <c r="BM9" s="18" t="e">
        <f ca="1" t="shared" si="35"/>
        <v>#REF!</v>
      </c>
      <c r="BN9" s="19" t="e">
        <f ca="1" t="shared" si="16"/>
        <v>#REF!</v>
      </c>
      <c r="BO9" s="19" t="e">
        <f ca="1" t="shared" si="16"/>
        <v>#REF!</v>
      </c>
      <c r="BP9" s="20" t="e">
        <f ca="1" t="shared" si="16"/>
        <v>#REF!</v>
      </c>
      <c r="BQ9" s="18" t="e">
        <f ca="1" t="shared" si="36"/>
        <v>#REF!</v>
      </c>
      <c r="BR9" s="19" t="e">
        <f ca="1" t="shared" si="17"/>
        <v>#REF!</v>
      </c>
      <c r="BS9" s="19" t="e">
        <f ca="1" t="shared" si="17"/>
        <v>#REF!</v>
      </c>
      <c r="BT9" s="20" t="e">
        <f ca="1" t="shared" si="17"/>
        <v>#REF!</v>
      </c>
      <c r="BU9" s="18" t="e">
        <f ca="1" t="shared" si="37"/>
        <v>#REF!</v>
      </c>
      <c r="BV9" s="19" t="e">
        <f ca="1" t="shared" si="18"/>
        <v>#REF!</v>
      </c>
      <c r="BW9" s="19" t="e">
        <f ca="1" t="shared" si="18"/>
        <v>#REF!</v>
      </c>
      <c r="BX9" s="20" t="e">
        <f ca="1" t="shared" si="18"/>
        <v>#REF!</v>
      </c>
    </row>
    <row r="10" spans="1:76" s="23" customFormat="1" ht="12.75">
      <c r="A10" s="17">
        <v>4</v>
      </c>
      <c r="B10" s="52">
        <f>'Сводная ведомость'!C9</f>
        <v>0</v>
      </c>
      <c r="C10" s="88">
        <v>0</v>
      </c>
      <c r="D10" s="89">
        <v>0</v>
      </c>
      <c r="E10" s="89">
        <v>0</v>
      </c>
      <c r="F10" s="90">
        <v>0</v>
      </c>
      <c r="G10" s="69">
        <f t="shared" si="2"/>
        <v>1</v>
      </c>
      <c r="H10" s="70">
        <f t="shared" si="19"/>
        <v>0</v>
      </c>
      <c r="I10" s="18" t="e">
        <f ca="1" t="shared" si="20"/>
        <v>#REF!</v>
      </c>
      <c r="J10" s="19" t="e">
        <f ca="1" t="shared" si="21"/>
        <v>#REF!</v>
      </c>
      <c r="K10" s="19" t="e">
        <f ca="1" t="shared" si="21"/>
        <v>#REF!</v>
      </c>
      <c r="L10" s="20" t="e">
        <f ca="1" t="shared" si="21"/>
        <v>#REF!</v>
      </c>
      <c r="M10" s="21" t="e">
        <f ca="1" t="shared" si="22"/>
        <v>#REF!</v>
      </c>
      <c r="N10" s="19" t="e">
        <f ca="1" t="shared" si="3"/>
        <v>#REF!</v>
      </c>
      <c r="O10" s="19" t="e">
        <f ca="1" t="shared" si="3"/>
        <v>#REF!</v>
      </c>
      <c r="P10" s="22" t="e">
        <f ca="1" t="shared" si="3"/>
        <v>#REF!</v>
      </c>
      <c r="Q10" s="18" t="e">
        <f ca="1" t="shared" si="23"/>
        <v>#REF!</v>
      </c>
      <c r="R10" s="19" t="e">
        <f ca="1" t="shared" si="4"/>
        <v>#REF!</v>
      </c>
      <c r="S10" s="19" t="e">
        <f ca="1" t="shared" si="4"/>
        <v>#REF!</v>
      </c>
      <c r="T10" s="20" t="e">
        <f ca="1" t="shared" si="4"/>
        <v>#REF!</v>
      </c>
      <c r="U10" s="21" t="e">
        <f ca="1" t="shared" si="24"/>
        <v>#REF!</v>
      </c>
      <c r="V10" s="19" t="e">
        <f ca="1" t="shared" si="5"/>
        <v>#REF!</v>
      </c>
      <c r="W10" s="19" t="e">
        <f ca="1" t="shared" si="5"/>
        <v>#REF!</v>
      </c>
      <c r="X10" s="22" t="e">
        <f ca="1" t="shared" si="5"/>
        <v>#REF!</v>
      </c>
      <c r="Y10" s="18" t="e">
        <f ca="1" t="shared" si="25"/>
        <v>#REF!</v>
      </c>
      <c r="Z10" s="19" t="e">
        <f ca="1" t="shared" si="6"/>
        <v>#REF!</v>
      </c>
      <c r="AA10" s="19" t="e">
        <f ca="1" t="shared" si="6"/>
        <v>#REF!</v>
      </c>
      <c r="AB10" s="20" t="e">
        <f ca="1" t="shared" si="6"/>
        <v>#REF!</v>
      </c>
      <c r="AC10" s="21" t="e">
        <f ca="1" t="shared" si="26"/>
        <v>#REF!</v>
      </c>
      <c r="AD10" s="19" t="e">
        <f ca="1" t="shared" si="7"/>
        <v>#REF!</v>
      </c>
      <c r="AE10" s="19" t="e">
        <f ca="1" t="shared" si="7"/>
        <v>#REF!</v>
      </c>
      <c r="AF10" s="22" t="e">
        <f ca="1" t="shared" si="7"/>
        <v>#REF!</v>
      </c>
      <c r="AG10" s="18" t="e">
        <f ca="1" t="shared" si="27"/>
        <v>#REF!</v>
      </c>
      <c r="AH10" s="19" t="e">
        <f ca="1" t="shared" si="8"/>
        <v>#REF!</v>
      </c>
      <c r="AI10" s="19" t="e">
        <f ca="1" t="shared" si="8"/>
        <v>#REF!</v>
      </c>
      <c r="AJ10" s="20" t="e">
        <f ca="1" t="shared" si="8"/>
        <v>#REF!</v>
      </c>
      <c r="AK10" s="21" t="e">
        <f ca="1" t="shared" si="28"/>
        <v>#REF!</v>
      </c>
      <c r="AL10" s="19" t="e">
        <f ca="1" t="shared" si="9"/>
        <v>#REF!</v>
      </c>
      <c r="AM10" s="19" t="e">
        <f ca="1" t="shared" si="9"/>
        <v>#REF!</v>
      </c>
      <c r="AN10" s="22" t="e">
        <f ca="1" t="shared" si="9"/>
        <v>#REF!</v>
      </c>
      <c r="AO10" s="18" t="e">
        <f ca="1" t="shared" si="29"/>
        <v>#REF!</v>
      </c>
      <c r="AP10" s="19" t="e">
        <f ca="1" t="shared" si="10"/>
        <v>#REF!</v>
      </c>
      <c r="AQ10" s="19" t="e">
        <f ca="1" t="shared" si="10"/>
        <v>#REF!</v>
      </c>
      <c r="AR10" s="20" t="e">
        <f ca="1" t="shared" si="10"/>
        <v>#REF!</v>
      </c>
      <c r="AS10" s="18" t="e">
        <f ca="1" t="shared" si="30"/>
        <v>#REF!</v>
      </c>
      <c r="AT10" s="19" t="e">
        <f ca="1" t="shared" si="11"/>
        <v>#REF!</v>
      </c>
      <c r="AU10" s="19" t="e">
        <f ca="1" t="shared" si="11"/>
        <v>#REF!</v>
      </c>
      <c r="AV10" s="20" t="e">
        <f ca="1" t="shared" si="11"/>
        <v>#REF!</v>
      </c>
      <c r="AW10" s="21" t="e">
        <f ca="1" t="shared" si="31"/>
        <v>#REF!</v>
      </c>
      <c r="AX10" s="19" t="e">
        <f ca="1" t="shared" si="12"/>
        <v>#REF!</v>
      </c>
      <c r="AY10" s="19" t="e">
        <f ca="1" t="shared" si="12"/>
        <v>#REF!</v>
      </c>
      <c r="AZ10" s="22" t="e">
        <f ca="1" t="shared" si="12"/>
        <v>#REF!</v>
      </c>
      <c r="BA10" s="18" t="e">
        <f ca="1" t="shared" si="32"/>
        <v>#REF!</v>
      </c>
      <c r="BB10" s="19" t="e">
        <f ca="1" t="shared" si="13"/>
        <v>#REF!</v>
      </c>
      <c r="BC10" s="19" t="e">
        <f ca="1" t="shared" si="13"/>
        <v>#REF!</v>
      </c>
      <c r="BD10" s="20" t="e">
        <f ca="1" t="shared" si="13"/>
        <v>#REF!</v>
      </c>
      <c r="BE10" s="18" t="e">
        <f ca="1" t="shared" si="33"/>
        <v>#REF!</v>
      </c>
      <c r="BF10" s="19" t="e">
        <f ca="1" t="shared" si="14"/>
        <v>#REF!</v>
      </c>
      <c r="BG10" s="19" t="e">
        <f ca="1" t="shared" si="14"/>
        <v>#REF!</v>
      </c>
      <c r="BH10" s="20" t="e">
        <f ca="1" t="shared" si="14"/>
        <v>#REF!</v>
      </c>
      <c r="BI10" s="21" t="e">
        <f ca="1" t="shared" si="34"/>
        <v>#REF!</v>
      </c>
      <c r="BJ10" s="19" t="e">
        <f ca="1" t="shared" si="15"/>
        <v>#REF!</v>
      </c>
      <c r="BK10" s="19" t="e">
        <f ca="1" t="shared" si="15"/>
        <v>#REF!</v>
      </c>
      <c r="BL10" s="22" t="e">
        <f ca="1" t="shared" si="15"/>
        <v>#REF!</v>
      </c>
      <c r="BM10" s="18" t="e">
        <f ca="1" t="shared" si="35"/>
        <v>#REF!</v>
      </c>
      <c r="BN10" s="19" t="e">
        <f ca="1" t="shared" si="16"/>
        <v>#REF!</v>
      </c>
      <c r="BO10" s="19" t="e">
        <f ca="1" t="shared" si="16"/>
        <v>#REF!</v>
      </c>
      <c r="BP10" s="20" t="e">
        <f ca="1" t="shared" si="16"/>
        <v>#REF!</v>
      </c>
      <c r="BQ10" s="18" t="e">
        <f ca="1" t="shared" si="36"/>
        <v>#REF!</v>
      </c>
      <c r="BR10" s="19" t="e">
        <f ca="1" t="shared" si="17"/>
        <v>#REF!</v>
      </c>
      <c r="BS10" s="19" t="e">
        <f ca="1" t="shared" si="17"/>
        <v>#REF!</v>
      </c>
      <c r="BT10" s="20" t="e">
        <f ca="1" t="shared" si="17"/>
        <v>#REF!</v>
      </c>
      <c r="BU10" s="18" t="e">
        <f ca="1" t="shared" si="37"/>
        <v>#REF!</v>
      </c>
      <c r="BV10" s="19" t="e">
        <f ca="1" t="shared" si="18"/>
        <v>#REF!</v>
      </c>
      <c r="BW10" s="19" t="e">
        <f ca="1" t="shared" si="18"/>
        <v>#REF!</v>
      </c>
      <c r="BX10" s="20" t="e">
        <f ca="1" t="shared" si="18"/>
        <v>#REF!</v>
      </c>
    </row>
    <row r="11" spans="1:76" s="23" customFormat="1" ht="12.75">
      <c r="A11" s="17">
        <v>5</v>
      </c>
      <c r="B11" s="52">
        <f>'Сводная ведомость'!C10</f>
        <v>0</v>
      </c>
      <c r="C11" s="88">
        <v>0</v>
      </c>
      <c r="D11" s="89">
        <v>0</v>
      </c>
      <c r="E11" s="89">
        <v>0</v>
      </c>
      <c r="F11" s="90">
        <v>0</v>
      </c>
      <c r="G11" s="69">
        <f t="shared" si="2"/>
        <v>1</v>
      </c>
      <c r="H11" s="70">
        <f t="shared" si="19"/>
        <v>0</v>
      </c>
      <c r="I11" s="18" t="e">
        <f ca="1" t="shared" si="20"/>
        <v>#REF!</v>
      </c>
      <c r="J11" s="19" t="e">
        <f ca="1" t="shared" si="21"/>
        <v>#REF!</v>
      </c>
      <c r="K11" s="19" t="e">
        <f ca="1" t="shared" si="21"/>
        <v>#REF!</v>
      </c>
      <c r="L11" s="20" t="e">
        <f ca="1" t="shared" si="21"/>
        <v>#REF!</v>
      </c>
      <c r="M11" s="21" t="e">
        <f ca="1" t="shared" si="22"/>
        <v>#REF!</v>
      </c>
      <c r="N11" s="19" t="e">
        <f ca="1" t="shared" si="3"/>
        <v>#REF!</v>
      </c>
      <c r="O11" s="19" t="e">
        <f ca="1" t="shared" si="3"/>
        <v>#REF!</v>
      </c>
      <c r="P11" s="22" t="e">
        <f ca="1" t="shared" si="3"/>
        <v>#REF!</v>
      </c>
      <c r="Q11" s="18" t="e">
        <f ca="1" t="shared" si="23"/>
        <v>#REF!</v>
      </c>
      <c r="R11" s="19" t="e">
        <f ca="1" t="shared" si="4"/>
        <v>#REF!</v>
      </c>
      <c r="S11" s="19" t="e">
        <f ca="1" t="shared" si="4"/>
        <v>#REF!</v>
      </c>
      <c r="T11" s="20" t="e">
        <f ca="1" t="shared" si="4"/>
        <v>#REF!</v>
      </c>
      <c r="U11" s="21" t="e">
        <f ca="1" t="shared" si="24"/>
        <v>#REF!</v>
      </c>
      <c r="V11" s="19" t="e">
        <f ca="1" t="shared" si="5"/>
        <v>#REF!</v>
      </c>
      <c r="W11" s="19" t="e">
        <f ca="1" t="shared" si="5"/>
        <v>#REF!</v>
      </c>
      <c r="X11" s="22" t="e">
        <f ca="1" t="shared" si="5"/>
        <v>#REF!</v>
      </c>
      <c r="Y11" s="18" t="e">
        <f ca="1" t="shared" si="25"/>
        <v>#REF!</v>
      </c>
      <c r="Z11" s="19" t="e">
        <f ca="1" t="shared" si="6"/>
        <v>#REF!</v>
      </c>
      <c r="AA11" s="19" t="e">
        <f ca="1" t="shared" si="6"/>
        <v>#REF!</v>
      </c>
      <c r="AB11" s="20" t="e">
        <f ca="1" t="shared" si="6"/>
        <v>#REF!</v>
      </c>
      <c r="AC11" s="21" t="e">
        <f ca="1" t="shared" si="26"/>
        <v>#REF!</v>
      </c>
      <c r="AD11" s="19" t="e">
        <f ca="1" t="shared" si="7"/>
        <v>#REF!</v>
      </c>
      <c r="AE11" s="19" t="e">
        <f ca="1" t="shared" si="7"/>
        <v>#REF!</v>
      </c>
      <c r="AF11" s="22" t="e">
        <f ca="1" t="shared" si="7"/>
        <v>#REF!</v>
      </c>
      <c r="AG11" s="18" t="e">
        <f ca="1" t="shared" si="27"/>
        <v>#REF!</v>
      </c>
      <c r="AH11" s="19" t="e">
        <f ca="1" t="shared" si="8"/>
        <v>#REF!</v>
      </c>
      <c r="AI11" s="19" t="e">
        <f ca="1" t="shared" si="8"/>
        <v>#REF!</v>
      </c>
      <c r="AJ11" s="20" t="e">
        <f ca="1" t="shared" si="8"/>
        <v>#REF!</v>
      </c>
      <c r="AK11" s="21" t="e">
        <f ca="1" t="shared" si="28"/>
        <v>#REF!</v>
      </c>
      <c r="AL11" s="19" t="e">
        <f ca="1" t="shared" si="9"/>
        <v>#REF!</v>
      </c>
      <c r="AM11" s="19" t="e">
        <f ca="1" t="shared" si="9"/>
        <v>#REF!</v>
      </c>
      <c r="AN11" s="22" t="e">
        <f ca="1" t="shared" si="9"/>
        <v>#REF!</v>
      </c>
      <c r="AO11" s="18" t="e">
        <f ca="1" t="shared" si="29"/>
        <v>#REF!</v>
      </c>
      <c r="AP11" s="19" t="e">
        <f ca="1" t="shared" si="10"/>
        <v>#REF!</v>
      </c>
      <c r="AQ11" s="19" t="e">
        <f ca="1" t="shared" si="10"/>
        <v>#REF!</v>
      </c>
      <c r="AR11" s="20" t="e">
        <f ca="1" t="shared" si="10"/>
        <v>#REF!</v>
      </c>
      <c r="AS11" s="18" t="e">
        <f ca="1" t="shared" si="30"/>
        <v>#REF!</v>
      </c>
      <c r="AT11" s="19" t="e">
        <f ca="1" t="shared" si="11"/>
        <v>#REF!</v>
      </c>
      <c r="AU11" s="19" t="e">
        <f ca="1" t="shared" si="11"/>
        <v>#REF!</v>
      </c>
      <c r="AV11" s="20" t="e">
        <f ca="1" t="shared" si="11"/>
        <v>#REF!</v>
      </c>
      <c r="AW11" s="21" t="e">
        <f ca="1" t="shared" si="31"/>
        <v>#REF!</v>
      </c>
      <c r="AX11" s="19" t="e">
        <f ca="1" t="shared" si="12"/>
        <v>#REF!</v>
      </c>
      <c r="AY11" s="19" t="e">
        <f ca="1" t="shared" si="12"/>
        <v>#REF!</v>
      </c>
      <c r="AZ11" s="22" t="e">
        <f ca="1" t="shared" si="12"/>
        <v>#REF!</v>
      </c>
      <c r="BA11" s="18" t="e">
        <f ca="1" t="shared" si="32"/>
        <v>#REF!</v>
      </c>
      <c r="BB11" s="19" t="e">
        <f ca="1" t="shared" si="13"/>
        <v>#REF!</v>
      </c>
      <c r="BC11" s="19" t="e">
        <f ca="1" t="shared" si="13"/>
        <v>#REF!</v>
      </c>
      <c r="BD11" s="20" t="e">
        <f ca="1" t="shared" si="13"/>
        <v>#REF!</v>
      </c>
      <c r="BE11" s="18" t="e">
        <f ca="1" t="shared" si="33"/>
        <v>#REF!</v>
      </c>
      <c r="BF11" s="19" t="e">
        <f ca="1" t="shared" si="14"/>
        <v>#REF!</v>
      </c>
      <c r="BG11" s="19" t="e">
        <f ca="1" t="shared" si="14"/>
        <v>#REF!</v>
      </c>
      <c r="BH11" s="20" t="e">
        <f ca="1" t="shared" si="14"/>
        <v>#REF!</v>
      </c>
      <c r="BI11" s="21" t="e">
        <f ca="1" t="shared" si="34"/>
        <v>#REF!</v>
      </c>
      <c r="BJ11" s="19" t="e">
        <f ca="1" t="shared" si="15"/>
        <v>#REF!</v>
      </c>
      <c r="BK11" s="19" t="e">
        <f ca="1" t="shared" si="15"/>
        <v>#REF!</v>
      </c>
      <c r="BL11" s="22" t="e">
        <f ca="1" t="shared" si="15"/>
        <v>#REF!</v>
      </c>
      <c r="BM11" s="18" t="e">
        <f ca="1" t="shared" si="35"/>
        <v>#REF!</v>
      </c>
      <c r="BN11" s="19" t="e">
        <f ca="1" t="shared" si="16"/>
        <v>#REF!</v>
      </c>
      <c r="BO11" s="19" t="e">
        <f ca="1" t="shared" si="16"/>
        <v>#REF!</v>
      </c>
      <c r="BP11" s="20" t="e">
        <f ca="1" t="shared" si="16"/>
        <v>#REF!</v>
      </c>
      <c r="BQ11" s="18" t="e">
        <f ca="1" t="shared" si="36"/>
        <v>#REF!</v>
      </c>
      <c r="BR11" s="19" t="e">
        <f ca="1" t="shared" si="17"/>
        <v>#REF!</v>
      </c>
      <c r="BS11" s="19" t="e">
        <f ca="1" t="shared" si="17"/>
        <v>#REF!</v>
      </c>
      <c r="BT11" s="20" t="e">
        <f ca="1" t="shared" si="17"/>
        <v>#REF!</v>
      </c>
      <c r="BU11" s="18" t="e">
        <f ca="1" t="shared" si="37"/>
        <v>#REF!</v>
      </c>
      <c r="BV11" s="19" t="e">
        <f ca="1" t="shared" si="18"/>
        <v>#REF!</v>
      </c>
      <c r="BW11" s="19" t="e">
        <f ca="1" t="shared" si="18"/>
        <v>#REF!</v>
      </c>
      <c r="BX11" s="20" t="e">
        <f ca="1" t="shared" si="18"/>
        <v>#REF!</v>
      </c>
    </row>
    <row r="12" spans="1:76" s="23" customFormat="1" ht="12.75">
      <c r="A12" s="17">
        <v>6</v>
      </c>
      <c r="B12" s="52">
        <f>'Сводная ведомость'!C11</f>
        <v>0</v>
      </c>
      <c r="C12" s="88">
        <v>0</v>
      </c>
      <c r="D12" s="89">
        <v>0</v>
      </c>
      <c r="E12" s="89">
        <v>0</v>
      </c>
      <c r="F12" s="90">
        <v>0</v>
      </c>
      <c r="G12" s="69">
        <f t="shared" si="2"/>
        <v>1</v>
      </c>
      <c r="H12" s="70">
        <f t="shared" si="19"/>
        <v>0</v>
      </c>
      <c r="I12" s="18" t="e">
        <f ca="1" t="shared" si="20"/>
        <v>#REF!</v>
      </c>
      <c r="J12" s="19" t="e">
        <f ca="1" t="shared" si="21"/>
        <v>#REF!</v>
      </c>
      <c r="K12" s="19" t="e">
        <f ca="1" t="shared" si="21"/>
        <v>#REF!</v>
      </c>
      <c r="L12" s="20" t="e">
        <f ca="1" t="shared" si="21"/>
        <v>#REF!</v>
      </c>
      <c r="M12" s="21" t="e">
        <f ca="1" t="shared" si="22"/>
        <v>#REF!</v>
      </c>
      <c r="N12" s="19" t="e">
        <f ca="1" t="shared" si="3"/>
        <v>#REF!</v>
      </c>
      <c r="O12" s="19" t="e">
        <f ca="1" t="shared" si="3"/>
        <v>#REF!</v>
      </c>
      <c r="P12" s="22" t="e">
        <f ca="1" t="shared" si="3"/>
        <v>#REF!</v>
      </c>
      <c r="Q12" s="18" t="e">
        <f ca="1" t="shared" si="23"/>
        <v>#REF!</v>
      </c>
      <c r="R12" s="19" t="e">
        <f ca="1" t="shared" si="4"/>
        <v>#REF!</v>
      </c>
      <c r="S12" s="19" t="e">
        <f ca="1" t="shared" si="4"/>
        <v>#REF!</v>
      </c>
      <c r="T12" s="20" t="e">
        <f ca="1" t="shared" si="4"/>
        <v>#REF!</v>
      </c>
      <c r="U12" s="21" t="e">
        <f ca="1" t="shared" si="24"/>
        <v>#REF!</v>
      </c>
      <c r="V12" s="19" t="e">
        <f ca="1" t="shared" si="5"/>
        <v>#REF!</v>
      </c>
      <c r="W12" s="19" t="e">
        <f ca="1" t="shared" si="5"/>
        <v>#REF!</v>
      </c>
      <c r="X12" s="22" t="e">
        <f ca="1" t="shared" si="5"/>
        <v>#REF!</v>
      </c>
      <c r="Y12" s="18" t="e">
        <f ca="1" t="shared" si="25"/>
        <v>#REF!</v>
      </c>
      <c r="Z12" s="19" t="e">
        <f ca="1" t="shared" si="6"/>
        <v>#REF!</v>
      </c>
      <c r="AA12" s="19" t="e">
        <f ca="1" t="shared" si="6"/>
        <v>#REF!</v>
      </c>
      <c r="AB12" s="20" t="e">
        <f ca="1" t="shared" si="6"/>
        <v>#REF!</v>
      </c>
      <c r="AC12" s="21" t="e">
        <f ca="1" t="shared" si="26"/>
        <v>#REF!</v>
      </c>
      <c r="AD12" s="19" t="e">
        <f ca="1" t="shared" si="7"/>
        <v>#REF!</v>
      </c>
      <c r="AE12" s="19" t="e">
        <f ca="1" t="shared" si="7"/>
        <v>#REF!</v>
      </c>
      <c r="AF12" s="22" t="e">
        <f ca="1" t="shared" si="7"/>
        <v>#REF!</v>
      </c>
      <c r="AG12" s="18" t="e">
        <f ca="1" t="shared" si="27"/>
        <v>#REF!</v>
      </c>
      <c r="AH12" s="19" t="e">
        <f ca="1" t="shared" si="8"/>
        <v>#REF!</v>
      </c>
      <c r="AI12" s="19" t="e">
        <f ca="1" t="shared" si="8"/>
        <v>#REF!</v>
      </c>
      <c r="AJ12" s="20" t="e">
        <f ca="1" t="shared" si="8"/>
        <v>#REF!</v>
      </c>
      <c r="AK12" s="21" t="e">
        <f ca="1" t="shared" si="28"/>
        <v>#REF!</v>
      </c>
      <c r="AL12" s="19" t="e">
        <f ca="1" t="shared" si="9"/>
        <v>#REF!</v>
      </c>
      <c r="AM12" s="19" t="e">
        <f ca="1" t="shared" si="9"/>
        <v>#REF!</v>
      </c>
      <c r="AN12" s="22" t="e">
        <f ca="1" t="shared" si="9"/>
        <v>#REF!</v>
      </c>
      <c r="AO12" s="18" t="e">
        <f ca="1" t="shared" si="29"/>
        <v>#REF!</v>
      </c>
      <c r="AP12" s="19" t="e">
        <f ca="1" t="shared" si="10"/>
        <v>#REF!</v>
      </c>
      <c r="AQ12" s="19" t="e">
        <f ca="1" t="shared" si="10"/>
        <v>#REF!</v>
      </c>
      <c r="AR12" s="20" t="e">
        <f ca="1" t="shared" si="10"/>
        <v>#REF!</v>
      </c>
      <c r="AS12" s="18" t="e">
        <f ca="1" t="shared" si="30"/>
        <v>#REF!</v>
      </c>
      <c r="AT12" s="19" t="e">
        <f ca="1" t="shared" si="11"/>
        <v>#REF!</v>
      </c>
      <c r="AU12" s="19" t="e">
        <f ca="1" t="shared" si="11"/>
        <v>#REF!</v>
      </c>
      <c r="AV12" s="20" t="e">
        <f ca="1" t="shared" si="11"/>
        <v>#REF!</v>
      </c>
      <c r="AW12" s="21" t="e">
        <f ca="1" t="shared" si="31"/>
        <v>#REF!</v>
      </c>
      <c r="AX12" s="19" t="e">
        <f ca="1" t="shared" si="12"/>
        <v>#REF!</v>
      </c>
      <c r="AY12" s="19" t="e">
        <f ca="1" t="shared" si="12"/>
        <v>#REF!</v>
      </c>
      <c r="AZ12" s="22" t="e">
        <f ca="1" t="shared" si="12"/>
        <v>#REF!</v>
      </c>
      <c r="BA12" s="18" t="e">
        <f ca="1" t="shared" si="32"/>
        <v>#REF!</v>
      </c>
      <c r="BB12" s="19" t="e">
        <f ca="1" t="shared" si="13"/>
        <v>#REF!</v>
      </c>
      <c r="BC12" s="19" t="e">
        <f ca="1" t="shared" si="13"/>
        <v>#REF!</v>
      </c>
      <c r="BD12" s="20" t="e">
        <f ca="1" t="shared" si="13"/>
        <v>#REF!</v>
      </c>
      <c r="BE12" s="18" t="e">
        <f ca="1" t="shared" si="33"/>
        <v>#REF!</v>
      </c>
      <c r="BF12" s="19" t="e">
        <f ca="1" t="shared" si="14"/>
        <v>#REF!</v>
      </c>
      <c r="BG12" s="19" t="e">
        <f ca="1" t="shared" si="14"/>
        <v>#REF!</v>
      </c>
      <c r="BH12" s="20" t="e">
        <f ca="1" t="shared" si="14"/>
        <v>#REF!</v>
      </c>
      <c r="BI12" s="21" t="e">
        <f ca="1" t="shared" si="34"/>
        <v>#REF!</v>
      </c>
      <c r="BJ12" s="19" t="e">
        <f ca="1" t="shared" si="15"/>
        <v>#REF!</v>
      </c>
      <c r="BK12" s="19" t="e">
        <f ca="1" t="shared" si="15"/>
        <v>#REF!</v>
      </c>
      <c r="BL12" s="22" t="e">
        <f ca="1" t="shared" si="15"/>
        <v>#REF!</v>
      </c>
      <c r="BM12" s="18" t="e">
        <f ca="1" t="shared" si="35"/>
        <v>#REF!</v>
      </c>
      <c r="BN12" s="19" t="e">
        <f ca="1" t="shared" si="16"/>
        <v>#REF!</v>
      </c>
      <c r="BO12" s="19" t="e">
        <f ca="1" t="shared" si="16"/>
        <v>#REF!</v>
      </c>
      <c r="BP12" s="20" t="e">
        <f ca="1" t="shared" si="16"/>
        <v>#REF!</v>
      </c>
      <c r="BQ12" s="18" t="e">
        <f ca="1" t="shared" si="36"/>
        <v>#REF!</v>
      </c>
      <c r="BR12" s="19" t="e">
        <f ca="1" t="shared" si="17"/>
        <v>#REF!</v>
      </c>
      <c r="BS12" s="19" t="e">
        <f ca="1" t="shared" si="17"/>
        <v>#REF!</v>
      </c>
      <c r="BT12" s="20" t="e">
        <f ca="1" t="shared" si="17"/>
        <v>#REF!</v>
      </c>
      <c r="BU12" s="18" t="e">
        <f ca="1" t="shared" si="37"/>
        <v>#REF!</v>
      </c>
      <c r="BV12" s="19" t="e">
        <f ca="1" t="shared" si="18"/>
        <v>#REF!</v>
      </c>
      <c r="BW12" s="19" t="e">
        <f ca="1" t="shared" si="18"/>
        <v>#REF!</v>
      </c>
      <c r="BX12" s="20" t="e">
        <f ca="1" t="shared" si="18"/>
        <v>#REF!</v>
      </c>
    </row>
    <row r="13" spans="1:76" s="23" customFormat="1" ht="12.75">
      <c r="A13" s="17">
        <v>7</v>
      </c>
      <c r="B13" s="52">
        <f>'Сводная ведомость'!C12</f>
        <v>0</v>
      </c>
      <c r="C13" s="88">
        <v>0</v>
      </c>
      <c r="D13" s="89">
        <v>0</v>
      </c>
      <c r="E13" s="89">
        <v>0</v>
      </c>
      <c r="F13" s="90">
        <v>0</v>
      </c>
      <c r="G13" s="69">
        <f t="shared" si="2"/>
        <v>1</v>
      </c>
      <c r="H13" s="70">
        <f t="shared" si="19"/>
        <v>0</v>
      </c>
      <c r="I13" s="18" t="e">
        <f ca="1" t="shared" si="20"/>
        <v>#REF!</v>
      </c>
      <c r="J13" s="19" t="e">
        <f ca="1" t="shared" si="21"/>
        <v>#REF!</v>
      </c>
      <c r="K13" s="19" t="e">
        <f ca="1" t="shared" si="21"/>
        <v>#REF!</v>
      </c>
      <c r="L13" s="20" t="e">
        <f ca="1" t="shared" si="21"/>
        <v>#REF!</v>
      </c>
      <c r="M13" s="21" t="e">
        <f ca="1" t="shared" si="22"/>
        <v>#REF!</v>
      </c>
      <c r="N13" s="19" t="e">
        <f ca="1" t="shared" si="3"/>
        <v>#REF!</v>
      </c>
      <c r="O13" s="19" t="e">
        <f ca="1" t="shared" si="3"/>
        <v>#REF!</v>
      </c>
      <c r="P13" s="22" t="e">
        <f ca="1" t="shared" si="3"/>
        <v>#REF!</v>
      </c>
      <c r="Q13" s="18" t="e">
        <f ca="1" t="shared" si="23"/>
        <v>#REF!</v>
      </c>
      <c r="R13" s="19" t="e">
        <f ca="1" t="shared" si="4"/>
        <v>#REF!</v>
      </c>
      <c r="S13" s="19" t="e">
        <f ca="1" t="shared" si="4"/>
        <v>#REF!</v>
      </c>
      <c r="T13" s="20" t="e">
        <f ca="1" t="shared" si="4"/>
        <v>#REF!</v>
      </c>
      <c r="U13" s="21" t="e">
        <f ca="1" t="shared" si="24"/>
        <v>#REF!</v>
      </c>
      <c r="V13" s="19" t="e">
        <f ca="1" t="shared" si="5"/>
        <v>#REF!</v>
      </c>
      <c r="W13" s="19" t="e">
        <f ca="1" t="shared" si="5"/>
        <v>#REF!</v>
      </c>
      <c r="X13" s="22" t="e">
        <f ca="1" t="shared" si="5"/>
        <v>#REF!</v>
      </c>
      <c r="Y13" s="18" t="e">
        <f ca="1" t="shared" si="25"/>
        <v>#REF!</v>
      </c>
      <c r="Z13" s="19" t="e">
        <f ca="1" t="shared" si="6"/>
        <v>#REF!</v>
      </c>
      <c r="AA13" s="19" t="e">
        <f ca="1" t="shared" si="6"/>
        <v>#REF!</v>
      </c>
      <c r="AB13" s="20" t="e">
        <f ca="1" t="shared" si="6"/>
        <v>#REF!</v>
      </c>
      <c r="AC13" s="21" t="e">
        <f ca="1" t="shared" si="26"/>
        <v>#REF!</v>
      </c>
      <c r="AD13" s="19" t="e">
        <f ca="1" t="shared" si="7"/>
        <v>#REF!</v>
      </c>
      <c r="AE13" s="19" t="e">
        <f ca="1" t="shared" si="7"/>
        <v>#REF!</v>
      </c>
      <c r="AF13" s="22" t="e">
        <f ca="1" t="shared" si="7"/>
        <v>#REF!</v>
      </c>
      <c r="AG13" s="18" t="e">
        <f ca="1" t="shared" si="27"/>
        <v>#REF!</v>
      </c>
      <c r="AH13" s="19" t="e">
        <f ca="1" t="shared" si="8"/>
        <v>#REF!</v>
      </c>
      <c r="AI13" s="19" t="e">
        <f ca="1" t="shared" si="8"/>
        <v>#REF!</v>
      </c>
      <c r="AJ13" s="20" t="e">
        <f ca="1" t="shared" si="8"/>
        <v>#REF!</v>
      </c>
      <c r="AK13" s="21" t="e">
        <f ca="1" t="shared" si="28"/>
        <v>#REF!</v>
      </c>
      <c r="AL13" s="19" t="e">
        <f ca="1" t="shared" si="9"/>
        <v>#REF!</v>
      </c>
      <c r="AM13" s="19" t="e">
        <f ca="1" t="shared" si="9"/>
        <v>#REF!</v>
      </c>
      <c r="AN13" s="22" t="e">
        <f ca="1" t="shared" si="9"/>
        <v>#REF!</v>
      </c>
      <c r="AO13" s="18" t="e">
        <f ca="1" t="shared" si="29"/>
        <v>#REF!</v>
      </c>
      <c r="AP13" s="19" t="e">
        <f ca="1" t="shared" si="10"/>
        <v>#REF!</v>
      </c>
      <c r="AQ13" s="19" t="e">
        <f ca="1" t="shared" si="10"/>
        <v>#REF!</v>
      </c>
      <c r="AR13" s="20" t="e">
        <f ca="1" t="shared" si="10"/>
        <v>#REF!</v>
      </c>
      <c r="AS13" s="18" t="e">
        <f ca="1" t="shared" si="30"/>
        <v>#REF!</v>
      </c>
      <c r="AT13" s="19" t="e">
        <f ca="1" t="shared" si="11"/>
        <v>#REF!</v>
      </c>
      <c r="AU13" s="19" t="e">
        <f ca="1" t="shared" si="11"/>
        <v>#REF!</v>
      </c>
      <c r="AV13" s="20" t="e">
        <f ca="1" t="shared" si="11"/>
        <v>#REF!</v>
      </c>
      <c r="AW13" s="21" t="e">
        <f ca="1" t="shared" si="31"/>
        <v>#REF!</v>
      </c>
      <c r="AX13" s="19" t="e">
        <f ca="1" t="shared" si="12"/>
        <v>#REF!</v>
      </c>
      <c r="AY13" s="19" t="e">
        <f ca="1" t="shared" si="12"/>
        <v>#REF!</v>
      </c>
      <c r="AZ13" s="22" t="e">
        <f ca="1" t="shared" si="12"/>
        <v>#REF!</v>
      </c>
      <c r="BA13" s="18" t="e">
        <f ca="1" t="shared" si="32"/>
        <v>#REF!</v>
      </c>
      <c r="BB13" s="19" t="e">
        <f ca="1" t="shared" si="13"/>
        <v>#REF!</v>
      </c>
      <c r="BC13" s="19" t="e">
        <f ca="1" t="shared" si="13"/>
        <v>#REF!</v>
      </c>
      <c r="BD13" s="20" t="e">
        <f ca="1" t="shared" si="13"/>
        <v>#REF!</v>
      </c>
      <c r="BE13" s="18" t="e">
        <f ca="1" t="shared" si="33"/>
        <v>#REF!</v>
      </c>
      <c r="BF13" s="19" t="e">
        <f ca="1" t="shared" si="14"/>
        <v>#REF!</v>
      </c>
      <c r="BG13" s="19" t="e">
        <f ca="1" t="shared" si="14"/>
        <v>#REF!</v>
      </c>
      <c r="BH13" s="20" t="e">
        <f ca="1" t="shared" si="14"/>
        <v>#REF!</v>
      </c>
      <c r="BI13" s="21" t="e">
        <f ca="1" t="shared" si="34"/>
        <v>#REF!</v>
      </c>
      <c r="BJ13" s="19" t="e">
        <f ca="1" t="shared" si="15"/>
        <v>#REF!</v>
      </c>
      <c r="BK13" s="19" t="e">
        <f ca="1" t="shared" si="15"/>
        <v>#REF!</v>
      </c>
      <c r="BL13" s="22" t="e">
        <f ca="1" t="shared" si="15"/>
        <v>#REF!</v>
      </c>
      <c r="BM13" s="18" t="e">
        <f ca="1" t="shared" si="35"/>
        <v>#REF!</v>
      </c>
      <c r="BN13" s="19" t="e">
        <f ca="1" t="shared" si="16"/>
        <v>#REF!</v>
      </c>
      <c r="BO13" s="19" t="e">
        <f ca="1" t="shared" si="16"/>
        <v>#REF!</v>
      </c>
      <c r="BP13" s="20" t="e">
        <f ca="1" t="shared" si="16"/>
        <v>#REF!</v>
      </c>
      <c r="BQ13" s="18" t="e">
        <f ca="1" t="shared" si="36"/>
        <v>#REF!</v>
      </c>
      <c r="BR13" s="19" t="e">
        <f ca="1" t="shared" si="17"/>
        <v>#REF!</v>
      </c>
      <c r="BS13" s="19" t="e">
        <f ca="1" t="shared" si="17"/>
        <v>#REF!</v>
      </c>
      <c r="BT13" s="20" t="e">
        <f ca="1" t="shared" si="17"/>
        <v>#REF!</v>
      </c>
      <c r="BU13" s="18" t="e">
        <f ca="1" t="shared" si="37"/>
        <v>#REF!</v>
      </c>
      <c r="BV13" s="19" t="e">
        <f ca="1" t="shared" si="18"/>
        <v>#REF!</v>
      </c>
      <c r="BW13" s="19" t="e">
        <f ca="1" t="shared" si="18"/>
        <v>#REF!</v>
      </c>
      <c r="BX13" s="20" t="e">
        <f ca="1" t="shared" si="18"/>
        <v>#REF!</v>
      </c>
    </row>
    <row r="14" spans="1:76" s="23" customFormat="1" ht="12.75">
      <c r="A14" s="17">
        <v>8</v>
      </c>
      <c r="B14" s="52">
        <f>'Сводная ведомость'!C13</f>
        <v>0</v>
      </c>
      <c r="C14" s="88">
        <v>0</v>
      </c>
      <c r="D14" s="89">
        <v>0</v>
      </c>
      <c r="E14" s="89">
        <v>0</v>
      </c>
      <c r="F14" s="90">
        <v>0</v>
      </c>
      <c r="G14" s="69">
        <f t="shared" si="2"/>
        <v>1</v>
      </c>
      <c r="H14" s="70">
        <f t="shared" si="19"/>
        <v>0</v>
      </c>
      <c r="I14" s="18" t="e">
        <f ca="1" t="shared" si="20"/>
        <v>#REF!</v>
      </c>
      <c r="J14" s="19" t="e">
        <f ca="1" t="shared" si="21"/>
        <v>#REF!</v>
      </c>
      <c r="K14" s="19" t="e">
        <f ca="1" t="shared" si="21"/>
        <v>#REF!</v>
      </c>
      <c r="L14" s="20" t="e">
        <f ca="1" t="shared" si="21"/>
        <v>#REF!</v>
      </c>
      <c r="M14" s="21" t="e">
        <f ca="1" t="shared" si="22"/>
        <v>#REF!</v>
      </c>
      <c r="N14" s="19" t="e">
        <f ca="1" t="shared" si="3"/>
        <v>#REF!</v>
      </c>
      <c r="O14" s="19" t="e">
        <f ca="1" t="shared" si="3"/>
        <v>#REF!</v>
      </c>
      <c r="P14" s="22" t="e">
        <f ca="1" t="shared" si="3"/>
        <v>#REF!</v>
      </c>
      <c r="Q14" s="18" t="e">
        <f ca="1" t="shared" si="23"/>
        <v>#REF!</v>
      </c>
      <c r="R14" s="19" t="e">
        <f ca="1" t="shared" si="4"/>
        <v>#REF!</v>
      </c>
      <c r="S14" s="19" t="e">
        <f ca="1" t="shared" si="4"/>
        <v>#REF!</v>
      </c>
      <c r="T14" s="20" t="e">
        <f ca="1" t="shared" si="4"/>
        <v>#REF!</v>
      </c>
      <c r="U14" s="21" t="e">
        <f ca="1" t="shared" si="24"/>
        <v>#REF!</v>
      </c>
      <c r="V14" s="19" t="e">
        <f ca="1" t="shared" si="5"/>
        <v>#REF!</v>
      </c>
      <c r="W14" s="19" t="e">
        <f ca="1" t="shared" si="5"/>
        <v>#REF!</v>
      </c>
      <c r="X14" s="22" t="e">
        <f ca="1" t="shared" si="5"/>
        <v>#REF!</v>
      </c>
      <c r="Y14" s="18" t="e">
        <f ca="1" t="shared" si="25"/>
        <v>#REF!</v>
      </c>
      <c r="Z14" s="19" t="e">
        <f ca="1" t="shared" si="6"/>
        <v>#REF!</v>
      </c>
      <c r="AA14" s="19" t="e">
        <f ca="1" t="shared" si="6"/>
        <v>#REF!</v>
      </c>
      <c r="AB14" s="20" t="e">
        <f ca="1" t="shared" si="6"/>
        <v>#REF!</v>
      </c>
      <c r="AC14" s="21" t="e">
        <f ca="1" t="shared" si="26"/>
        <v>#REF!</v>
      </c>
      <c r="AD14" s="19" t="e">
        <f ca="1" t="shared" si="7"/>
        <v>#REF!</v>
      </c>
      <c r="AE14" s="19" t="e">
        <f ca="1" t="shared" si="7"/>
        <v>#REF!</v>
      </c>
      <c r="AF14" s="22" t="e">
        <f ca="1" t="shared" si="7"/>
        <v>#REF!</v>
      </c>
      <c r="AG14" s="18" t="e">
        <f ca="1" t="shared" si="27"/>
        <v>#REF!</v>
      </c>
      <c r="AH14" s="19" t="e">
        <f ca="1" t="shared" si="8"/>
        <v>#REF!</v>
      </c>
      <c r="AI14" s="19" t="e">
        <f ca="1" t="shared" si="8"/>
        <v>#REF!</v>
      </c>
      <c r="AJ14" s="20" t="e">
        <f ca="1" t="shared" si="8"/>
        <v>#REF!</v>
      </c>
      <c r="AK14" s="21" t="e">
        <f ca="1" t="shared" si="28"/>
        <v>#REF!</v>
      </c>
      <c r="AL14" s="19" t="e">
        <f ca="1" t="shared" si="9"/>
        <v>#REF!</v>
      </c>
      <c r="AM14" s="19" t="e">
        <f ca="1" t="shared" si="9"/>
        <v>#REF!</v>
      </c>
      <c r="AN14" s="22" t="e">
        <f ca="1" t="shared" si="9"/>
        <v>#REF!</v>
      </c>
      <c r="AO14" s="18" t="e">
        <f ca="1" t="shared" si="29"/>
        <v>#REF!</v>
      </c>
      <c r="AP14" s="19" t="e">
        <f ca="1" t="shared" si="10"/>
        <v>#REF!</v>
      </c>
      <c r="AQ14" s="19" t="e">
        <f ca="1" t="shared" si="10"/>
        <v>#REF!</v>
      </c>
      <c r="AR14" s="20" t="e">
        <f ca="1" t="shared" si="10"/>
        <v>#REF!</v>
      </c>
      <c r="AS14" s="18" t="e">
        <f ca="1" t="shared" si="30"/>
        <v>#REF!</v>
      </c>
      <c r="AT14" s="19" t="e">
        <f ca="1" t="shared" si="11"/>
        <v>#REF!</v>
      </c>
      <c r="AU14" s="19" t="e">
        <f ca="1" t="shared" si="11"/>
        <v>#REF!</v>
      </c>
      <c r="AV14" s="20" t="e">
        <f ca="1" t="shared" si="11"/>
        <v>#REF!</v>
      </c>
      <c r="AW14" s="21" t="e">
        <f ca="1" t="shared" si="31"/>
        <v>#REF!</v>
      </c>
      <c r="AX14" s="19" t="e">
        <f ca="1" t="shared" si="12"/>
        <v>#REF!</v>
      </c>
      <c r="AY14" s="19" t="e">
        <f ca="1" t="shared" si="12"/>
        <v>#REF!</v>
      </c>
      <c r="AZ14" s="22" t="e">
        <f ca="1" t="shared" si="12"/>
        <v>#REF!</v>
      </c>
      <c r="BA14" s="18" t="e">
        <f ca="1" t="shared" si="32"/>
        <v>#REF!</v>
      </c>
      <c r="BB14" s="19" t="e">
        <f ca="1" t="shared" si="13"/>
        <v>#REF!</v>
      </c>
      <c r="BC14" s="19" t="e">
        <f ca="1" t="shared" si="13"/>
        <v>#REF!</v>
      </c>
      <c r="BD14" s="20" t="e">
        <f ca="1" t="shared" si="13"/>
        <v>#REF!</v>
      </c>
      <c r="BE14" s="18" t="e">
        <f ca="1" t="shared" si="33"/>
        <v>#REF!</v>
      </c>
      <c r="BF14" s="19" t="e">
        <f ca="1" t="shared" si="14"/>
        <v>#REF!</v>
      </c>
      <c r="BG14" s="19" t="e">
        <f ca="1" t="shared" si="14"/>
        <v>#REF!</v>
      </c>
      <c r="BH14" s="20" t="e">
        <f ca="1" t="shared" si="14"/>
        <v>#REF!</v>
      </c>
      <c r="BI14" s="21" t="e">
        <f ca="1" t="shared" si="34"/>
        <v>#REF!</v>
      </c>
      <c r="BJ14" s="19" t="e">
        <f ca="1" t="shared" si="15"/>
        <v>#REF!</v>
      </c>
      <c r="BK14" s="19" t="e">
        <f ca="1" t="shared" si="15"/>
        <v>#REF!</v>
      </c>
      <c r="BL14" s="22" t="e">
        <f ca="1" t="shared" si="15"/>
        <v>#REF!</v>
      </c>
      <c r="BM14" s="18" t="e">
        <f ca="1" t="shared" si="35"/>
        <v>#REF!</v>
      </c>
      <c r="BN14" s="19" t="e">
        <f ca="1" t="shared" si="16"/>
        <v>#REF!</v>
      </c>
      <c r="BO14" s="19" t="e">
        <f ca="1" t="shared" si="16"/>
        <v>#REF!</v>
      </c>
      <c r="BP14" s="20" t="e">
        <f ca="1" t="shared" si="16"/>
        <v>#REF!</v>
      </c>
      <c r="BQ14" s="18" t="e">
        <f ca="1" t="shared" si="36"/>
        <v>#REF!</v>
      </c>
      <c r="BR14" s="19" t="e">
        <f ca="1" t="shared" si="17"/>
        <v>#REF!</v>
      </c>
      <c r="BS14" s="19" t="e">
        <f ca="1" t="shared" si="17"/>
        <v>#REF!</v>
      </c>
      <c r="BT14" s="20" t="e">
        <f ca="1" t="shared" si="17"/>
        <v>#REF!</v>
      </c>
      <c r="BU14" s="18" t="e">
        <f ca="1" t="shared" si="37"/>
        <v>#REF!</v>
      </c>
      <c r="BV14" s="19" t="e">
        <f ca="1" t="shared" si="18"/>
        <v>#REF!</v>
      </c>
      <c r="BW14" s="19" t="e">
        <f ca="1" t="shared" si="18"/>
        <v>#REF!</v>
      </c>
      <c r="BX14" s="20" t="e">
        <f ca="1" t="shared" si="18"/>
        <v>#REF!</v>
      </c>
    </row>
    <row r="15" spans="1:76" s="23" customFormat="1" ht="12.75">
      <c r="A15" s="17">
        <v>9</v>
      </c>
      <c r="B15" s="52">
        <f>'Сводная ведомость'!C14</f>
        <v>0</v>
      </c>
      <c r="C15" s="88">
        <v>0</v>
      </c>
      <c r="D15" s="89">
        <v>0</v>
      </c>
      <c r="E15" s="89">
        <v>0</v>
      </c>
      <c r="F15" s="90">
        <v>0</v>
      </c>
      <c r="G15" s="69">
        <f t="shared" si="2"/>
        <v>1</v>
      </c>
      <c r="H15" s="70">
        <f t="shared" si="19"/>
        <v>0</v>
      </c>
      <c r="I15" s="18" t="e">
        <f ca="1" t="shared" si="20"/>
        <v>#REF!</v>
      </c>
      <c r="J15" s="19" t="e">
        <f ca="1" t="shared" si="21"/>
        <v>#REF!</v>
      </c>
      <c r="K15" s="19" t="e">
        <f ca="1" t="shared" si="21"/>
        <v>#REF!</v>
      </c>
      <c r="L15" s="20" t="e">
        <f ca="1" t="shared" si="21"/>
        <v>#REF!</v>
      </c>
      <c r="M15" s="21" t="e">
        <f ca="1" t="shared" si="22"/>
        <v>#REF!</v>
      </c>
      <c r="N15" s="19" t="e">
        <f ca="1" t="shared" si="3"/>
        <v>#REF!</v>
      </c>
      <c r="O15" s="19" t="e">
        <f ca="1" t="shared" si="3"/>
        <v>#REF!</v>
      </c>
      <c r="P15" s="22" t="e">
        <f ca="1" t="shared" si="3"/>
        <v>#REF!</v>
      </c>
      <c r="Q15" s="18" t="e">
        <f ca="1" t="shared" si="23"/>
        <v>#REF!</v>
      </c>
      <c r="R15" s="19" t="e">
        <f ca="1" t="shared" si="4"/>
        <v>#REF!</v>
      </c>
      <c r="S15" s="19" t="e">
        <f ca="1" t="shared" si="4"/>
        <v>#REF!</v>
      </c>
      <c r="T15" s="20" t="e">
        <f ca="1" t="shared" si="4"/>
        <v>#REF!</v>
      </c>
      <c r="U15" s="21" t="e">
        <f ca="1" t="shared" si="24"/>
        <v>#REF!</v>
      </c>
      <c r="V15" s="19" t="e">
        <f ca="1" t="shared" si="5"/>
        <v>#REF!</v>
      </c>
      <c r="W15" s="19" t="e">
        <f ca="1" t="shared" si="5"/>
        <v>#REF!</v>
      </c>
      <c r="X15" s="22" t="e">
        <f ca="1" t="shared" si="5"/>
        <v>#REF!</v>
      </c>
      <c r="Y15" s="18" t="e">
        <f ca="1" t="shared" si="25"/>
        <v>#REF!</v>
      </c>
      <c r="Z15" s="19" t="e">
        <f ca="1" t="shared" si="6"/>
        <v>#REF!</v>
      </c>
      <c r="AA15" s="19" t="e">
        <f ca="1" t="shared" si="6"/>
        <v>#REF!</v>
      </c>
      <c r="AB15" s="20" t="e">
        <f ca="1" t="shared" si="6"/>
        <v>#REF!</v>
      </c>
      <c r="AC15" s="21" t="e">
        <f ca="1" t="shared" si="26"/>
        <v>#REF!</v>
      </c>
      <c r="AD15" s="19" t="e">
        <f ca="1" t="shared" si="7"/>
        <v>#REF!</v>
      </c>
      <c r="AE15" s="19" t="e">
        <f ca="1" t="shared" si="7"/>
        <v>#REF!</v>
      </c>
      <c r="AF15" s="22" t="e">
        <f ca="1" t="shared" si="7"/>
        <v>#REF!</v>
      </c>
      <c r="AG15" s="18" t="e">
        <f ca="1" t="shared" si="27"/>
        <v>#REF!</v>
      </c>
      <c r="AH15" s="19" t="e">
        <f ca="1" t="shared" si="8"/>
        <v>#REF!</v>
      </c>
      <c r="AI15" s="19" t="e">
        <f ca="1" t="shared" si="8"/>
        <v>#REF!</v>
      </c>
      <c r="AJ15" s="20" t="e">
        <f ca="1" t="shared" si="8"/>
        <v>#REF!</v>
      </c>
      <c r="AK15" s="21" t="e">
        <f ca="1" t="shared" si="28"/>
        <v>#REF!</v>
      </c>
      <c r="AL15" s="19" t="e">
        <f ca="1" t="shared" si="9"/>
        <v>#REF!</v>
      </c>
      <c r="AM15" s="19" t="e">
        <f ca="1" t="shared" si="9"/>
        <v>#REF!</v>
      </c>
      <c r="AN15" s="22" t="e">
        <f ca="1" t="shared" si="9"/>
        <v>#REF!</v>
      </c>
      <c r="AO15" s="18" t="e">
        <f ca="1" t="shared" si="29"/>
        <v>#REF!</v>
      </c>
      <c r="AP15" s="19" t="e">
        <f ca="1" t="shared" si="10"/>
        <v>#REF!</v>
      </c>
      <c r="AQ15" s="19" t="e">
        <f ca="1" t="shared" si="10"/>
        <v>#REF!</v>
      </c>
      <c r="AR15" s="20" t="e">
        <f ca="1" t="shared" si="10"/>
        <v>#REF!</v>
      </c>
      <c r="AS15" s="18" t="e">
        <f ca="1" t="shared" si="30"/>
        <v>#REF!</v>
      </c>
      <c r="AT15" s="19" t="e">
        <f ca="1" t="shared" si="11"/>
        <v>#REF!</v>
      </c>
      <c r="AU15" s="19" t="e">
        <f ca="1" t="shared" si="11"/>
        <v>#REF!</v>
      </c>
      <c r="AV15" s="20" t="e">
        <f ca="1" t="shared" si="11"/>
        <v>#REF!</v>
      </c>
      <c r="AW15" s="21" t="e">
        <f ca="1" t="shared" si="31"/>
        <v>#REF!</v>
      </c>
      <c r="AX15" s="19" t="e">
        <f ca="1" t="shared" si="12"/>
        <v>#REF!</v>
      </c>
      <c r="AY15" s="19" t="e">
        <f ca="1" t="shared" si="12"/>
        <v>#REF!</v>
      </c>
      <c r="AZ15" s="22" t="e">
        <f ca="1" t="shared" si="12"/>
        <v>#REF!</v>
      </c>
      <c r="BA15" s="18" t="e">
        <f ca="1" t="shared" si="32"/>
        <v>#REF!</v>
      </c>
      <c r="BB15" s="19" t="e">
        <f ca="1" t="shared" si="13"/>
        <v>#REF!</v>
      </c>
      <c r="BC15" s="19" t="e">
        <f ca="1" t="shared" si="13"/>
        <v>#REF!</v>
      </c>
      <c r="BD15" s="20" t="e">
        <f ca="1" t="shared" si="13"/>
        <v>#REF!</v>
      </c>
      <c r="BE15" s="18" t="e">
        <f ca="1" t="shared" si="33"/>
        <v>#REF!</v>
      </c>
      <c r="BF15" s="19" t="e">
        <f ca="1" t="shared" si="14"/>
        <v>#REF!</v>
      </c>
      <c r="BG15" s="19" t="e">
        <f ca="1" t="shared" si="14"/>
        <v>#REF!</v>
      </c>
      <c r="BH15" s="20" t="e">
        <f ca="1" t="shared" si="14"/>
        <v>#REF!</v>
      </c>
      <c r="BI15" s="21" t="e">
        <f ca="1" t="shared" si="34"/>
        <v>#REF!</v>
      </c>
      <c r="BJ15" s="19" t="e">
        <f ca="1" t="shared" si="15"/>
        <v>#REF!</v>
      </c>
      <c r="BK15" s="19" t="e">
        <f ca="1" t="shared" si="15"/>
        <v>#REF!</v>
      </c>
      <c r="BL15" s="22" t="e">
        <f ca="1" t="shared" si="15"/>
        <v>#REF!</v>
      </c>
      <c r="BM15" s="18" t="e">
        <f ca="1" t="shared" si="35"/>
        <v>#REF!</v>
      </c>
      <c r="BN15" s="19" t="e">
        <f ca="1" t="shared" si="16"/>
        <v>#REF!</v>
      </c>
      <c r="BO15" s="19" t="e">
        <f ca="1" t="shared" si="16"/>
        <v>#REF!</v>
      </c>
      <c r="BP15" s="20" t="e">
        <f ca="1" t="shared" si="16"/>
        <v>#REF!</v>
      </c>
      <c r="BQ15" s="18" t="e">
        <f ca="1" t="shared" si="36"/>
        <v>#REF!</v>
      </c>
      <c r="BR15" s="19" t="e">
        <f ca="1" t="shared" si="17"/>
        <v>#REF!</v>
      </c>
      <c r="BS15" s="19" t="e">
        <f ca="1" t="shared" si="17"/>
        <v>#REF!</v>
      </c>
      <c r="BT15" s="20" t="e">
        <f ca="1" t="shared" si="17"/>
        <v>#REF!</v>
      </c>
      <c r="BU15" s="18" t="e">
        <f ca="1" t="shared" si="37"/>
        <v>#REF!</v>
      </c>
      <c r="BV15" s="19" t="e">
        <f ca="1" t="shared" si="18"/>
        <v>#REF!</v>
      </c>
      <c r="BW15" s="19" t="e">
        <f ca="1" t="shared" si="18"/>
        <v>#REF!</v>
      </c>
      <c r="BX15" s="20" t="e">
        <f ca="1" t="shared" si="18"/>
        <v>#REF!</v>
      </c>
    </row>
    <row r="16" spans="1:76" s="23" customFormat="1" ht="12.75">
      <c r="A16" s="17">
        <v>10</v>
      </c>
      <c r="B16" s="52">
        <f>'Сводная ведомость'!C15</f>
        <v>0</v>
      </c>
      <c r="C16" s="88">
        <v>0</v>
      </c>
      <c r="D16" s="89">
        <v>0</v>
      </c>
      <c r="E16" s="89">
        <v>0</v>
      </c>
      <c r="F16" s="90">
        <v>0</v>
      </c>
      <c r="G16" s="69">
        <f t="shared" si="2"/>
        <v>1</v>
      </c>
      <c r="H16" s="70">
        <f t="shared" si="19"/>
        <v>0</v>
      </c>
      <c r="I16" s="18" t="e">
        <f ca="1" t="shared" si="20"/>
        <v>#REF!</v>
      </c>
      <c r="J16" s="19" t="e">
        <f ca="1" t="shared" si="21"/>
        <v>#REF!</v>
      </c>
      <c r="K16" s="19" t="e">
        <f ca="1" t="shared" si="21"/>
        <v>#REF!</v>
      </c>
      <c r="L16" s="20" t="e">
        <f ca="1" t="shared" si="21"/>
        <v>#REF!</v>
      </c>
      <c r="M16" s="21" t="e">
        <f ca="1" t="shared" si="22"/>
        <v>#REF!</v>
      </c>
      <c r="N16" s="19" t="e">
        <f ca="1" t="shared" si="3"/>
        <v>#REF!</v>
      </c>
      <c r="O16" s="19" t="e">
        <f ca="1" t="shared" si="3"/>
        <v>#REF!</v>
      </c>
      <c r="P16" s="22" t="e">
        <f ca="1" t="shared" si="3"/>
        <v>#REF!</v>
      </c>
      <c r="Q16" s="18" t="e">
        <f ca="1" t="shared" si="23"/>
        <v>#REF!</v>
      </c>
      <c r="R16" s="19" t="e">
        <f ca="1" t="shared" si="4"/>
        <v>#REF!</v>
      </c>
      <c r="S16" s="19" t="e">
        <f ca="1" t="shared" si="4"/>
        <v>#REF!</v>
      </c>
      <c r="T16" s="20" t="e">
        <f ca="1" t="shared" si="4"/>
        <v>#REF!</v>
      </c>
      <c r="U16" s="21" t="e">
        <f ca="1" t="shared" si="24"/>
        <v>#REF!</v>
      </c>
      <c r="V16" s="19" t="e">
        <f ca="1" t="shared" si="5"/>
        <v>#REF!</v>
      </c>
      <c r="W16" s="19" t="e">
        <f ca="1" t="shared" si="5"/>
        <v>#REF!</v>
      </c>
      <c r="X16" s="22" t="e">
        <f ca="1" t="shared" si="5"/>
        <v>#REF!</v>
      </c>
      <c r="Y16" s="18" t="e">
        <f ca="1" t="shared" si="25"/>
        <v>#REF!</v>
      </c>
      <c r="Z16" s="19" t="e">
        <f ca="1" t="shared" si="6"/>
        <v>#REF!</v>
      </c>
      <c r="AA16" s="19" t="e">
        <f ca="1" t="shared" si="6"/>
        <v>#REF!</v>
      </c>
      <c r="AB16" s="20" t="e">
        <f ca="1" t="shared" si="6"/>
        <v>#REF!</v>
      </c>
      <c r="AC16" s="21" t="e">
        <f ca="1" t="shared" si="26"/>
        <v>#REF!</v>
      </c>
      <c r="AD16" s="19" t="e">
        <f ca="1" t="shared" si="7"/>
        <v>#REF!</v>
      </c>
      <c r="AE16" s="19" t="e">
        <f ca="1" t="shared" si="7"/>
        <v>#REF!</v>
      </c>
      <c r="AF16" s="22" t="e">
        <f ca="1" t="shared" si="7"/>
        <v>#REF!</v>
      </c>
      <c r="AG16" s="18" t="e">
        <f ca="1" t="shared" si="27"/>
        <v>#REF!</v>
      </c>
      <c r="AH16" s="19" t="e">
        <f ca="1" t="shared" si="8"/>
        <v>#REF!</v>
      </c>
      <c r="AI16" s="19" t="e">
        <f ca="1" t="shared" si="8"/>
        <v>#REF!</v>
      </c>
      <c r="AJ16" s="20" t="e">
        <f ca="1" t="shared" si="8"/>
        <v>#REF!</v>
      </c>
      <c r="AK16" s="21" t="e">
        <f ca="1" t="shared" si="28"/>
        <v>#REF!</v>
      </c>
      <c r="AL16" s="19" t="e">
        <f ca="1" t="shared" si="9"/>
        <v>#REF!</v>
      </c>
      <c r="AM16" s="19" t="e">
        <f ca="1" t="shared" si="9"/>
        <v>#REF!</v>
      </c>
      <c r="AN16" s="22" t="e">
        <f ca="1" t="shared" si="9"/>
        <v>#REF!</v>
      </c>
      <c r="AO16" s="18" t="e">
        <f ca="1" t="shared" si="29"/>
        <v>#REF!</v>
      </c>
      <c r="AP16" s="19" t="e">
        <f ca="1" t="shared" si="10"/>
        <v>#REF!</v>
      </c>
      <c r="AQ16" s="19" t="e">
        <f ca="1" t="shared" si="10"/>
        <v>#REF!</v>
      </c>
      <c r="AR16" s="20" t="e">
        <f ca="1" t="shared" si="10"/>
        <v>#REF!</v>
      </c>
      <c r="AS16" s="18" t="e">
        <f ca="1" t="shared" si="30"/>
        <v>#REF!</v>
      </c>
      <c r="AT16" s="19" t="e">
        <f ca="1" t="shared" si="11"/>
        <v>#REF!</v>
      </c>
      <c r="AU16" s="19" t="e">
        <f ca="1" t="shared" si="11"/>
        <v>#REF!</v>
      </c>
      <c r="AV16" s="20" t="e">
        <f ca="1" t="shared" si="11"/>
        <v>#REF!</v>
      </c>
      <c r="AW16" s="21" t="e">
        <f ca="1" t="shared" si="31"/>
        <v>#REF!</v>
      </c>
      <c r="AX16" s="19" t="e">
        <f ca="1" t="shared" si="12"/>
        <v>#REF!</v>
      </c>
      <c r="AY16" s="19" t="e">
        <f ca="1" t="shared" si="12"/>
        <v>#REF!</v>
      </c>
      <c r="AZ16" s="22" t="e">
        <f ca="1" t="shared" si="12"/>
        <v>#REF!</v>
      </c>
      <c r="BA16" s="18" t="e">
        <f ca="1" t="shared" si="32"/>
        <v>#REF!</v>
      </c>
      <c r="BB16" s="19" t="e">
        <f ca="1" t="shared" si="13"/>
        <v>#REF!</v>
      </c>
      <c r="BC16" s="19" t="e">
        <f ca="1" t="shared" si="13"/>
        <v>#REF!</v>
      </c>
      <c r="BD16" s="20" t="e">
        <f ca="1" t="shared" si="13"/>
        <v>#REF!</v>
      </c>
      <c r="BE16" s="18" t="e">
        <f ca="1" t="shared" si="33"/>
        <v>#REF!</v>
      </c>
      <c r="BF16" s="19" t="e">
        <f ca="1" t="shared" si="14"/>
        <v>#REF!</v>
      </c>
      <c r="BG16" s="19" t="e">
        <f ca="1" t="shared" si="14"/>
        <v>#REF!</v>
      </c>
      <c r="BH16" s="20" t="e">
        <f ca="1" t="shared" si="14"/>
        <v>#REF!</v>
      </c>
      <c r="BI16" s="21" t="e">
        <f ca="1" t="shared" si="34"/>
        <v>#REF!</v>
      </c>
      <c r="BJ16" s="19" t="e">
        <f ca="1" t="shared" si="15"/>
        <v>#REF!</v>
      </c>
      <c r="BK16" s="19" t="e">
        <f ca="1" t="shared" si="15"/>
        <v>#REF!</v>
      </c>
      <c r="BL16" s="22" t="e">
        <f ca="1" t="shared" si="15"/>
        <v>#REF!</v>
      </c>
      <c r="BM16" s="18" t="e">
        <f ca="1" t="shared" si="35"/>
        <v>#REF!</v>
      </c>
      <c r="BN16" s="19" t="e">
        <f ca="1" t="shared" si="16"/>
        <v>#REF!</v>
      </c>
      <c r="BO16" s="19" t="e">
        <f ca="1" t="shared" si="16"/>
        <v>#REF!</v>
      </c>
      <c r="BP16" s="20" t="e">
        <f ca="1" t="shared" si="16"/>
        <v>#REF!</v>
      </c>
      <c r="BQ16" s="18" t="e">
        <f ca="1" t="shared" si="36"/>
        <v>#REF!</v>
      </c>
      <c r="BR16" s="19" t="e">
        <f ca="1" t="shared" si="17"/>
        <v>#REF!</v>
      </c>
      <c r="BS16" s="19" t="e">
        <f ca="1" t="shared" si="17"/>
        <v>#REF!</v>
      </c>
      <c r="BT16" s="20" t="e">
        <f ca="1" t="shared" si="17"/>
        <v>#REF!</v>
      </c>
      <c r="BU16" s="18" t="e">
        <f ca="1" t="shared" si="37"/>
        <v>#REF!</v>
      </c>
      <c r="BV16" s="19" t="e">
        <f ca="1" t="shared" si="18"/>
        <v>#REF!</v>
      </c>
      <c r="BW16" s="19" t="e">
        <f ca="1" t="shared" si="18"/>
        <v>#REF!</v>
      </c>
      <c r="BX16" s="20" t="e">
        <f ca="1" t="shared" si="18"/>
        <v>#REF!</v>
      </c>
    </row>
    <row r="17" spans="1:76" s="23" customFormat="1" ht="12.75">
      <c r="A17" s="17">
        <v>11</v>
      </c>
      <c r="B17" s="52">
        <f>'Сводная ведомость'!C16</f>
        <v>0</v>
      </c>
      <c r="C17" s="88">
        <v>0</v>
      </c>
      <c r="D17" s="89">
        <v>0</v>
      </c>
      <c r="E17" s="89">
        <v>0</v>
      </c>
      <c r="F17" s="90">
        <v>0</v>
      </c>
      <c r="G17" s="69">
        <f t="shared" si="2"/>
        <v>1</v>
      </c>
      <c r="H17" s="70">
        <f t="shared" si="19"/>
        <v>0</v>
      </c>
      <c r="I17" s="18" t="e">
        <f ca="1" t="shared" si="20"/>
        <v>#REF!</v>
      </c>
      <c r="J17" s="19" t="e">
        <f ca="1" t="shared" si="21"/>
        <v>#REF!</v>
      </c>
      <c r="K17" s="19" t="e">
        <f ca="1" t="shared" si="21"/>
        <v>#REF!</v>
      </c>
      <c r="L17" s="20" t="e">
        <f ca="1" t="shared" si="21"/>
        <v>#REF!</v>
      </c>
      <c r="M17" s="21" t="e">
        <f ca="1" t="shared" si="22"/>
        <v>#REF!</v>
      </c>
      <c r="N17" s="19" t="e">
        <f ca="1" t="shared" si="3"/>
        <v>#REF!</v>
      </c>
      <c r="O17" s="19" t="e">
        <f ca="1" t="shared" si="3"/>
        <v>#REF!</v>
      </c>
      <c r="P17" s="22" t="e">
        <f ca="1" t="shared" si="3"/>
        <v>#REF!</v>
      </c>
      <c r="Q17" s="18" t="e">
        <f ca="1" t="shared" si="23"/>
        <v>#REF!</v>
      </c>
      <c r="R17" s="19" t="e">
        <f ca="1" t="shared" si="4"/>
        <v>#REF!</v>
      </c>
      <c r="S17" s="19" t="e">
        <f ca="1" t="shared" si="4"/>
        <v>#REF!</v>
      </c>
      <c r="T17" s="20" t="e">
        <f ca="1" t="shared" si="4"/>
        <v>#REF!</v>
      </c>
      <c r="U17" s="21" t="e">
        <f ca="1" t="shared" si="24"/>
        <v>#REF!</v>
      </c>
      <c r="V17" s="19" t="e">
        <f ca="1" t="shared" si="5"/>
        <v>#REF!</v>
      </c>
      <c r="W17" s="19" t="e">
        <f ca="1" t="shared" si="5"/>
        <v>#REF!</v>
      </c>
      <c r="X17" s="22" t="e">
        <f ca="1" t="shared" si="5"/>
        <v>#REF!</v>
      </c>
      <c r="Y17" s="18" t="e">
        <f ca="1" t="shared" si="25"/>
        <v>#REF!</v>
      </c>
      <c r="Z17" s="19" t="e">
        <f ca="1" t="shared" si="6"/>
        <v>#REF!</v>
      </c>
      <c r="AA17" s="19" t="e">
        <f ca="1" t="shared" si="6"/>
        <v>#REF!</v>
      </c>
      <c r="AB17" s="20" t="e">
        <f ca="1" t="shared" si="6"/>
        <v>#REF!</v>
      </c>
      <c r="AC17" s="21" t="e">
        <f ca="1" t="shared" si="26"/>
        <v>#REF!</v>
      </c>
      <c r="AD17" s="19" t="e">
        <f ca="1" t="shared" si="7"/>
        <v>#REF!</v>
      </c>
      <c r="AE17" s="19" t="e">
        <f ca="1" t="shared" si="7"/>
        <v>#REF!</v>
      </c>
      <c r="AF17" s="22" t="e">
        <f ca="1" t="shared" si="7"/>
        <v>#REF!</v>
      </c>
      <c r="AG17" s="18" t="e">
        <f ca="1" t="shared" si="27"/>
        <v>#REF!</v>
      </c>
      <c r="AH17" s="19" t="e">
        <f ca="1" t="shared" si="8"/>
        <v>#REF!</v>
      </c>
      <c r="AI17" s="19" t="e">
        <f ca="1" t="shared" si="8"/>
        <v>#REF!</v>
      </c>
      <c r="AJ17" s="20" t="e">
        <f ca="1" t="shared" si="8"/>
        <v>#REF!</v>
      </c>
      <c r="AK17" s="21" t="e">
        <f ca="1" t="shared" si="28"/>
        <v>#REF!</v>
      </c>
      <c r="AL17" s="19" t="e">
        <f ca="1" t="shared" si="9"/>
        <v>#REF!</v>
      </c>
      <c r="AM17" s="19" t="e">
        <f ca="1" t="shared" si="9"/>
        <v>#REF!</v>
      </c>
      <c r="AN17" s="22" t="e">
        <f ca="1" t="shared" si="9"/>
        <v>#REF!</v>
      </c>
      <c r="AO17" s="18" t="e">
        <f ca="1" t="shared" si="29"/>
        <v>#REF!</v>
      </c>
      <c r="AP17" s="19" t="e">
        <f ca="1" t="shared" si="10"/>
        <v>#REF!</v>
      </c>
      <c r="AQ17" s="19" t="e">
        <f ca="1" t="shared" si="10"/>
        <v>#REF!</v>
      </c>
      <c r="AR17" s="20" t="e">
        <f ca="1" t="shared" si="10"/>
        <v>#REF!</v>
      </c>
      <c r="AS17" s="18" t="e">
        <f ca="1" t="shared" si="30"/>
        <v>#REF!</v>
      </c>
      <c r="AT17" s="19" t="e">
        <f ca="1" t="shared" si="11"/>
        <v>#REF!</v>
      </c>
      <c r="AU17" s="19" t="e">
        <f ca="1" t="shared" si="11"/>
        <v>#REF!</v>
      </c>
      <c r="AV17" s="20" t="e">
        <f ca="1" t="shared" si="11"/>
        <v>#REF!</v>
      </c>
      <c r="AW17" s="21" t="e">
        <f ca="1" t="shared" si="31"/>
        <v>#REF!</v>
      </c>
      <c r="AX17" s="19" t="e">
        <f ca="1" t="shared" si="12"/>
        <v>#REF!</v>
      </c>
      <c r="AY17" s="19" t="e">
        <f ca="1" t="shared" si="12"/>
        <v>#REF!</v>
      </c>
      <c r="AZ17" s="22" t="e">
        <f ca="1" t="shared" si="12"/>
        <v>#REF!</v>
      </c>
      <c r="BA17" s="18" t="e">
        <f ca="1" t="shared" si="32"/>
        <v>#REF!</v>
      </c>
      <c r="BB17" s="19" t="e">
        <f ca="1" t="shared" si="13"/>
        <v>#REF!</v>
      </c>
      <c r="BC17" s="19" t="e">
        <f ca="1" t="shared" si="13"/>
        <v>#REF!</v>
      </c>
      <c r="BD17" s="20" t="e">
        <f ca="1" t="shared" si="13"/>
        <v>#REF!</v>
      </c>
      <c r="BE17" s="18" t="e">
        <f ca="1" t="shared" si="33"/>
        <v>#REF!</v>
      </c>
      <c r="BF17" s="19" t="e">
        <f ca="1" t="shared" si="14"/>
        <v>#REF!</v>
      </c>
      <c r="BG17" s="19" t="e">
        <f ca="1" t="shared" si="14"/>
        <v>#REF!</v>
      </c>
      <c r="BH17" s="20" t="e">
        <f ca="1" t="shared" si="14"/>
        <v>#REF!</v>
      </c>
      <c r="BI17" s="21" t="e">
        <f ca="1" t="shared" si="34"/>
        <v>#REF!</v>
      </c>
      <c r="BJ17" s="19" t="e">
        <f ca="1" t="shared" si="15"/>
        <v>#REF!</v>
      </c>
      <c r="BK17" s="19" t="e">
        <f ca="1" t="shared" si="15"/>
        <v>#REF!</v>
      </c>
      <c r="BL17" s="22" t="e">
        <f ca="1" t="shared" si="15"/>
        <v>#REF!</v>
      </c>
      <c r="BM17" s="18" t="e">
        <f ca="1" t="shared" si="35"/>
        <v>#REF!</v>
      </c>
      <c r="BN17" s="19" t="e">
        <f ca="1" t="shared" si="16"/>
        <v>#REF!</v>
      </c>
      <c r="BO17" s="19" t="e">
        <f ca="1" t="shared" si="16"/>
        <v>#REF!</v>
      </c>
      <c r="BP17" s="20" t="e">
        <f ca="1" t="shared" si="16"/>
        <v>#REF!</v>
      </c>
      <c r="BQ17" s="18" t="e">
        <f ca="1" t="shared" si="36"/>
        <v>#REF!</v>
      </c>
      <c r="BR17" s="19" t="e">
        <f ca="1" t="shared" si="17"/>
        <v>#REF!</v>
      </c>
      <c r="BS17" s="19" t="e">
        <f ca="1" t="shared" si="17"/>
        <v>#REF!</v>
      </c>
      <c r="BT17" s="20" t="e">
        <f ca="1" t="shared" si="17"/>
        <v>#REF!</v>
      </c>
      <c r="BU17" s="18" t="e">
        <f ca="1" t="shared" si="37"/>
        <v>#REF!</v>
      </c>
      <c r="BV17" s="19" t="e">
        <f ca="1" t="shared" si="18"/>
        <v>#REF!</v>
      </c>
      <c r="BW17" s="19" t="e">
        <f ca="1" t="shared" si="18"/>
        <v>#REF!</v>
      </c>
      <c r="BX17" s="20" t="e">
        <f ca="1" t="shared" si="18"/>
        <v>#REF!</v>
      </c>
    </row>
    <row r="18" spans="1:76" s="23" customFormat="1" ht="12.75">
      <c r="A18" s="17">
        <v>12</v>
      </c>
      <c r="B18" s="52">
        <f>'Сводная ведомость'!C17</f>
        <v>0</v>
      </c>
      <c r="C18" s="88">
        <v>0</v>
      </c>
      <c r="D18" s="89">
        <v>0</v>
      </c>
      <c r="E18" s="89">
        <v>0</v>
      </c>
      <c r="F18" s="90">
        <v>0</v>
      </c>
      <c r="G18" s="69">
        <f t="shared" si="2"/>
        <v>1</v>
      </c>
      <c r="H18" s="70">
        <f t="shared" si="19"/>
        <v>0</v>
      </c>
      <c r="I18" s="18" t="e">
        <f ca="1" t="shared" si="20"/>
        <v>#REF!</v>
      </c>
      <c r="J18" s="19" t="e">
        <f ca="1" t="shared" si="21"/>
        <v>#REF!</v>
      </c>
      <c r="K18" s="19" t="e">
        <f ca="1" t="shared" si="21"/>
        <v>#REF!</v>
      </c>
      <c r="L18" s="20" t="e">
        <f ca="1" t="shared" si="21"/>
        <v>#REF!</v>
      </c>
      <c r="M18" s="21" t="e">
        <f ca="1" t="shared" si="22"/>
        <v>#REF!</v>
      </c>
      <c r="N18" s="19" t="e">
        <f ca="1" t="shared" si="3"/>
        <v>#REF!</v>
      </c>
      <c r="O18" s="19" t="e">
        <f ca="1" t="shared" si="3"/>
        <v>#REF!</v>
      </c>
      <c r="P18" s="22" t="e">
        <f ca="1" t="shared" si="3"/>
        <v>#REF!</v>
      </c>
      <c r="Q18" s="18" t="e">
        <f ca="1" t="shared" si="23"/>
        <v>#REF!</v>
      </c>
      <c r="R18" s="19" t="e">
        <f ca="1" t="shared" si="4"/>
        <v>#REF!</v>
      </c>
      <c r="S18" s="19" t="e">
        <f ca="1" t="shared" si="4"/>
        <v>#REF!</v>
      </c>
      <c r="T18" s="20" t="e">
        <f ca="1" t="shared" si="4"/>
        <v>#REF!</v>
      </c>
      <c r="U18" s="21" t="e">
        <f ca="1" t="shared" si="24"/>
        <v>#REF!</v>
      </c>
      <c r="V18" s="19" t="e">
        <f ca="1" t="shared" si="5"/>
        <v>#REF!</v>
      </c>
      <c r="W18" s="19" t="e">
        <f ca="1" t="shared" si="5"/>
        <v>#REF!</v>
      </c>
      <c r="X18" s="22" t="e">
        <f ca="1" t="shared" si="5"/>
        <v>#REF!</v>
      </c>
      <c r="Y18" s="18" t="e">
        <f ca="1" t="shared" si="25"/>
        <v>#REF!</v>
      </c>
      <c r="Z18" s="19" t="e">
        <f ca="1" t="shared" si="6"/>
        <v>#REF!</v>
      </c>
      <c r="AA18" s="19" t="e">
        <f ca="1" t="shared" si="6"/>
        <v>#REF!</v>
      </c>
      <c r="AB18" s="20" t="e">
        <f ca="1" t="shared" si="6"/>
        <v>#REF!</v>
      </c>
      <c r="AC18" s="21" t="e">
        <f ca="1" t="shared" si="26"/>
        <v>#REF!</v>
      </c>
      <c r="AD18" s="19" t="e">
        <f ca="1" t="shared" si="7"/>
        <v>#REF!</v>
      </c>
      <c r="AE18" s="19" t="e">
        <f ca="1" t="shared" si="7"/>
        <v>#REF!</v>
      </c>
      <c r="AF18" s="22" t="e">
        <f ca="1" t="shared" si="7"/>
        <v>#REF!</v>
      </c>
      <c r="AG18" s="18" t="e">
        <f ca="1" t="shared" si="27"/>
        <v>#REF!</v>
      </c>
      <c r="AH18" s="19" t="e">
        <f ca="1" t="shared" si="8"/>
        <v>#REF!</v>
      </c>
      <c r="AI18" s="19" t="e">
        <f ca="1" t="shared" si="8"/>
        <v>#REF!</v>
      </c>
      <c r="AJ18" s="20" t="e">
        <f ca="1" t="shared" si="8"/>
        <v>#REF!</v>
      </c>
      <c r="AK18" s="21" t="e">
        <f ca="1" t="shared" si="28"/>
        <v>#REF!</v>
      </c>
      <c r="AL18" s="19" t="e">
        <f ca="1" t="shared" si="9"/>
        <v>#REF!</v>
      </c>
      <c r="AM18" s="19" t="e">
        <f ca="1" t="shared" si="9"/>
        <v>#REF!</v>
      </c>
      <c r="AN18" s="22" t="e">
        <f ca="1" t="shared" si="9"/>
        <v>#REF!</v>
      </c>
      <c r="AO18" s="18" t="e">
        <f ca="1" t="shared" si="29"/>
        <v>#REF!</v>
      </c>
      <c r="AP18" s="19" t="e">
        <f ca="1" t="shared" si="10"/>
        <v>#REF!</v>
      </c>
      <c r="AQ18" s="19" t="e">
        <f ca="1" t="shared" si="10"/>
        <v>#REF!</v>
      </c>
      <c r="AR18" s="20" t="e">
        <f ca="1" t="shared" si="10"/>
        <v>#REF!</v>
      </c>
      <c r="AS18" s="18" t="e">
        <f ca="1" t="shared" si="30"/>
        <v>#REF!</v>
      </c>
      <c r="AT18" s="19" t="e">
        <f ca="1" t="shared" si="11"/>
        <v>#REF!</v>
      </c>
      <c r="AU18" s="19" t="e">
        <f ca="1" t="shared" si="11"/>
        <v>#REF!</v>
      </c>
      <c r="AV18" s="20" t="e">
        <f ca="1" t="shared" si="11"/>
        <v>#REF!</v>
      </c>
      <c r="AW18" s="21" t="e">
        <f ca="1" t="shared" si="31"/>
        <v>#REF!</v>
      </c>
      <c r="AX18" s="19" t="e">
        <f ca="1" t="shared" si="12"/>
        <v>#REF!</v>
      </c>
      <c r="AY18" s="19" t="e">
        <f ca="1" t="shared" si="12"/>
        <v>#REF!</v>
      </c>
      <c r="AZ18" s="22" t="e">
        <f ca="1" t="shared" si="12"/>
        <v>#REF!</v>
      </c>
      <c r="BA18" s="18" t="e">
        <f ca="1" t="shared" si="32"/>
        <v>#REF!</v>
      </c>
      <c r="BB18" s="19" t="e">
        <f ca="1" t="shared" si="13"/>
        <v>#REF!</v>
      </c>
      <c r="BC18" s="19" t="e">
        <f ca="1" t="shared" si="13"/>
        <v>#REF!</v>
      </c>
      <c r="BD18" s="20" t="e">
        <f ca="1" t="shared" si="13"/>
        <v>#REF!</v>
      </c>
      <c r="BE18" s="18" t="e">
        <f ca="1" t="shared" si="33"/>
        <v>#REF!</v>
      </c>
      <c r="BF18" s="19" t="e">
        <f ca="1" t="shared" si="14"/>
        <v>#REF!</v>
      </c>
      <c r="BG18" s="19" t="e">
        <f ca="1" t="shared" si="14"/>
        <v>#REF!</v>
      </c>
      <c r="BH18" s="20" t="e">
        <f ca="1" t="shared" si="14"/>
        <v>#REF!</v>
      </c>
      <c r="BI18" s="21" t="e">
        <f ca="1" t="shared" si="34"/>
        <v>#REF!</v>
      </c>
      <c r="BJ18" s="19" t="e">
        <f ca="1" t="shared" si="15"/>
        <v>#REF!</v>
      </c>
      <c r="BK18" s="19" t="e">
        <f ca="1" t="shared" si="15"/>
        <v>#REF!</v>
      </c>
      <c r="BL18" s="22" t="e">
        <f ca="1" t="shared" si="15"/>
        <v>#REF!</v>
      </c>
      <c r="BM18" s="18" t="e">
        <f ca="1" t="shared" si="35"/>
        <v>#REF!</v>
      </c>
      <c r="BN18" s="19" t="e">
        <f ca="1" t="shared" si="16"/>
        <v>#REF!</v>
      </c>
      <c r="BO18" s="19" t="e">
        <f ca="1" t="shared" si="16"/>
        <v>#REF!</v>
      </c>
      <c r="BP18" s="20" t="e">
        <f ca="1" t="shared" si="16"/>
        <v>#REF!</v>
      </c>
      <c r="BQ18" s="18" t="e">
        <f ca="1" t="shared" si="36"/>
        <v>#REF!</v>
      </c>
      <c r="BR18" s="19" t="e">
        <f ca="1" t="shared" si="17"/>
        <v>#REF!</v>
      </c>
      <c r="BS18" s="19" t="e">
        <f ca="1" t="shared" si="17"/>
        <v>#REF!</v>
      </c>
      <c r="BT18" s="20" t="e">
        <f ca="1" t="shared" si="17"/>
        <v>#REF!</v>
      </c>
      <c r="BU18" s="18" t="e">
        <f ca="1" t="shared" si="37"/>
        <v>#REF!</v>
      </c>
      <c r="BV18" s="19" t="e">
        <f ca="1" t="shared" si="18"/>
        <v>#REF!</v>
      </c>
      <c r="BW18" s="19" t="e">
        <f ca="1" t="shared" si="18"/>
        <v>#REF!</v>
      </c>
      <c r="BX18" s="20" t="e">
        <f ca="1" t="shared" si="18"/>
        <v>#REF!</v>
      </c>
    </row>
    <row r="19" spans="1:76" s="23" customFormat="1" ht="12.75">
      <c r="A19" s="17">
        <v>13</v>
      </c>
      <c r="B19" s="52">
        <f>'Сводная ведомость'!C18</f>
        <v>0</v>
      </c>
      <c r="C19" s="88">
        <v>0</v>
      </c>
      <c r="D19" s="89">
        <v>0</v>
      </c>
      <c r="E19" s="89">
        <v>0</v>
      </c>
      <c r="F19" s="90">
        <v>0</v>
      </c>
      <c r="G19" s="69">
        <f t="shared" si="2"/>
        <v>1</v>
      </c>
      <c r="H19" s="70">
        <f t="shared" si="19"/>
        <v>0</v>
      </c>
      <c r="I19" s="18" t="e">
        <f ca="1" t="shared" si="20"/>
        <v>#REF!</v>
      </c>
      <c r="J19" s="19" t="e">
        <f ca="1" t="shared" si="21"/>
        <v>#REF!</v>
      </c>
      <c r="K19" s="19" t="e">
        <f ca="1" t="shared" si="21"/>
        <v>#REF!</v>
      </c>
      <c r="L19" s="20" t="e">
        <f ca="1" t="shared" si="21"/>
        <v>#REF!</v>
      </c>
      <c r="M19" s="21" t="e">
        <f ca="1" t="shared" si="22"/>
        <v>#REF!</v>
      </c>
      <c r="N19" s="19" t="e">
        <f ca="1" t="shared" si="3"/>
        <v>#REF!</v>
      </c>
      <c r="O19" s="19" t="e">
        <f ca="1" t="shared" si="3"/>
        <v>#REF!</v>
      </c>
      <c r="P19" s="22" t="e">
        <f ca="1" t="shared" si="3"/>
        <v>#REF!</v>
      </c>
      <c r="Q19" s="18" t="e">
        <f ca="1" t="shared" si="23"/>
        <v>#REF!</v>
      </c>
      <c r="R19" s="19" t="e">
        <f ca="1" t="shared" si="4"/>
        <v>#REF!</v>
      </c>
      <c r="S19" s="19" t="e">
        <f ca="1" t="shared" si="4"/>
        <v>#REF!</v>
      </c>
      <c r="T19" s="20" t="e">
        <f ca="1" t="shared" si="4"/>
        <v>#REF!</v>
      </c>
      <c r="U19" s="21" t="e">
        <f ca="1" t="shared" si="24"/>
        <v>#REF!</v>
      </c>
      <c r="V19" s="19" t="e">
        <f ca="1" t="shared" si="5"/>
        <v>#REF!</v>
      </c>
      <c r="W19" s="19" t="e">
        <f ca="1" t="shared" si="5"/>
        <v>#REF!</v>
      </c>
      <c r="X19" s="22" t="e">
        <f ca="1" t="shared" si="5"/>
        <v>#REF!</v>
      </c>
      <c r="Y19" s="18" t="e">
        <f ca="1" t="shared" si="25"/>
        <v>#REF!</v>
      </c>
      <c r="Z19" s="19" t="e">
        <f ca="1" t="shared" si="6"/>
        <v>#REF!</v>
      </c>
      <c r="AA19" s="19" t="e">
        <f ca="1" t="shared" si="6"/>
        <v>#REF!</v>
      </c>
      <c r="AB19" s="20" t="e">
        <f ca="1" t="shared" si="6"/>
        <v>#REF!</v>
      </c>
      <c r="AC19" s="21" t="e">
        <f ca="1" t="shared" si="26"/>
        <v>#REF!</v>
      </c>
      <c r="AD19" s="19" t="e">
        <f ca="1" t="shared" si="7"/>
        <v>#REF!</v>
      </c>
      <c r="AE19" s="19" t="e">
        <f ca="1" t="shared" si="7"/>
        <v>#REF!</v>
      </c>
      <c r="AF19" s="22" t="e">
        <f ca="1" t="shared" si="7"/>
        <v>#REF!</v>
      </c>
      <c r="AG19" s="18" t="e">
        <f ca="1" t="shared" si="27"/>
        <v>#REF!</v>
      </c>
      <c r="AH19" s="19" t="e">
        <f ca="1" t="shared" si="8"/>
        <v>#REF!</v>
      </c>
      <c r="AI19" s="19" t="e">
        <f ca="1" t="shared" si="8"/>
        <v>#REF!</v>
      </c>
      <c r="AJ19" s="20" t="e">
        <f ca="1" t="shared" si="8"/>
        <v>#REF!</v>
      </c>
      <c r="AK19" s="21" t="e">
        <f ca="1" t="shared" si="28"/>
        <v>#REF!</v>
      </c>
      <c r="AL19" s="19" t="e">
        <f ca="1" t="shared" si="9"/>
        <v>#REF!</v>
      </c>
      <c r="AM19" s="19" t="e">
        <f ca="1" t="shared" si="9"/>
        <v>#REF!</v>
      </c>
      <c r="AN19" s="22" t="e">
        <f ca="1" t="shared" si="9"/>
        <v>#REF!</v>
      </c>
      <c r="AO19" s="18" t="e">
        <f ca="1" t="shared" si="29"/>
        <v>#REF!</v>
      </c>
      <c r="AP19" s="19" t="e">
        <f ca="1" t="shared" si="10"/>
        <v>#REF!</v>
      </c>
      <c r="AQ19" s="19" t="e">
        <f ca="1" t="shared" si="10"/>
        <v>#REF!</v>
      </c>
      <c r="AR19" s="20" t="e">
        <f ca="1" t="shared" si="10"/>
        <v>#REF!</v>
      </c>
      <c r="AS19" s="18" t="e">
        <f ca="1" t="shared" si="30"/>
        <v>#REF!</v>
      </c>
      <c r="AT19" s="19" t="e">
        <f ca="1" t="shared" si="11"/>
        <v>#REF!</v>
      </c>
      <c r="AU19" s="19" t="e">
        <f ca="1" t="shared" si="11"/>
        <v>#REF!</v>
      </c>
      <c r="AV19" s="20" t="e">
        <f ca="1" t="shared" si="11"/>
        <v>#REF!</v>
      </c>
      <c r="AW19" s="21" t="e">
        <f ca="1" t="shared" si="31"/>
        <v>#REF!</v>
      </c>
      <c r="AX19" s="19" t="e">
        <f ca="1" t="shared" si="12"/>
        <v>#REF!</v>
      </c>
      <c r="AY19" s="19" t="e">
        <f ca="1" t="shared" si="12"/>
        <v>#REF!</v>
      </c>
      <c r="AZ19" s="22" t="e">
        <f ca="1" t="shared" si="12"/>
        <v>#REF!</v>
      </c>
      <c r="BA19" s="18" t="e">
        <f ca="1" t="shared" si="32"/>
        <v>#REF!</v>
      </c>
      <c r="BB19" s="19" t="e">
        <f ca="1" t="shared" si="13"/>
        <v>#REF!</v>
      </c>
      <c r="BC19" s="19" t="e">
        <f ca="1" t="shared" si="13"/>
        <v>#REF!</v>
      </c>
      <c r="BD19" s="20" t="e">
        <f ca="1" t="shared" si="13"/>
        <v>#REF!</v>
      </c>
      <c r="BE19" s="18" t="e">
        <f ca="1" t="shared" si="33"/>
        <v>#REF!</v>
      </c>
      <c r="BF19" s="19" t="e">
        <f ca="1" t="shared" si="14"/>
        <v>#REF!</v>
      </c>
      <c r="BG19" s="19" t="e">
        <f ca="1" t="shared" si="14"/>
        <v>#REF!</v>
      </c>
      <c r="BH19" s="20" t="e">
        <f ca="1" t="shared" si="14"/>
        <v>#REF!</v>
      </c>
      <c r="BI19" s="21" t="e">
        <f ca="1" t="shared" si="34"/>
        <v>#REF!</v>
      </c>
      <c r="BJ19" s="19" t="e">
        <f ca="1" t="shared" si="15"/>
        <v>#REF!</v>
      </c>
      <c r="BK19" s="19" t="e">
        <f ca="1" t="shared" si="15"/>
        <v>#REF!</v>
      </c>
      <c r="BL19" s="22" t="e">
        <f ca="1" t="shared" si="15"/>
        <v>#REF!</v>
      </c>
      <c r="BM19" s="18" t="e">
        <f ca="1" t="shared" si="35"/>
        <v>#REF!</v>
      </c>
      <c r="BN19" s="19" t="e">
        <f ca="1" t="shared" si="16"/>
        <v>#REF!</v>
      </c>
      <c r="BO19" s="19" t="e">
        <f ca="1" t="shared" si="16"/>
        <v>#REF!</v>
      </c>
      <c r="BP19" s="20" t="e">
        <f ca="1" t="shared" si="16"/>
        <v>#REF!</v>
      </c>
      <c r="BQ19" s="18" t="e">
        <f ca="1" t="shared" si="36"/>
        <v>#REF!</v>
      </c>
      <c r="BR19" s="19" t="e">
        <f ca="1" t="shared" si="17"/>
        <v>#REF!</v>
      </c>
      <c r="BS19" s="19" t="e">
        <f ca="1" t="shared" si="17"/>
        <v>#REF!</v>
      </c>
      <c r="BT19" s="20" t="e">
        <f ca="1" t="shared" si="17"/>
        <v>#REF!</v>
      </c>
      <c r="BU19" s="18" t="e">
        <f ca="1" t="shared" si="37"/>
        <v>#REF!</v>
      </c>
      <c r="BV19" s="19" t="e">
        <f ca="1" t="shared" si="18"/>
        <v>#REF!</v>
      </c>
      <c r="BW19" s="19" t="e">
        <f ca="1" t="shared" si="18"/>
        <v>#REF!</v>
      </c>
      <c r="BX19" s="20" t="e">
        <f ca="1" t="shared" si="18"/>
        <v>#REF!</v>
      </c>
    </row>
    <row r="20" spans="1:76" s="23" customFormat="1" ht="12.75">
      <c r="A20" s="17">
        <v>14</v>
      </c>
      <c r="B20" s="52">
        <f>'Сводная ведомость'!C19</f>
        <v>0</v>
      </c>
      <c r="C20" s="88">
        <v>0</v>
      </c>
      <c r="D20" s="89">
        <v>0</v>
      </c>
      <c r="E20" s="89">
        <v>0</v>
      </c>
      <c r="F20" s="90">
        <v>0</v>
      </c>
      <c r="G20" s="69">
        <f t="shared" si="2"/>
        <v>1</v>
      </c>
      <c r="H20" s="70">
        <f t="shared" si="19"/>
        <v>0</v>
      </c>
      <c r="I20" s="18" t="e">
        <f ca="1" t="shared" si="20"/>
        <v>#REF!</v>
      </c>
      <c r="J20" s="19" t="e">
        <f ca="1" t="shared" si="21"/>
        <v>#REF!</v>
      </c>
      <c r="K20" s="19" t="e">
        <f ca="1" t="shared" si="21"/>
        <v>#REF!</v>
      </c>
      <c r="L20" s="20" t="e">
        <f ca="1" t="shared" si="21"/>
        <v>#REF!</v>
      </c>
      <c r="M20" s="21" t="e">
        <f ca="1" t="shared" si="22"/>
        <v>#REF!</v>
      </c>
      <c r="N20" s="19" t="e">
        <f ca="1" t="shared" si="3"/>
        <v>#REF!</v>
      </c>
      <c r="O20" s="19" t="e">
        <f ca="1" t="shared" si="3"/>
        <v>#REF!</v>
      </c>
      <c r="P20" s="22" t="e">
        <f ca="1" t="shared" si="3"/>
        <v>#REF!</v>
      </c>
      <c r="Q20" s="18" t="e">
        <f ca="1" t="shared" si="23"/>
        <v>#REF!</v>
      </c>
      <c r="R20" s="19" t="e">
        <f ca="1" t="shared" si="4"/>
        <v>#REF!</v>
      </c>
      <c r="S20" s="19" t="e">
        <f ca="1" t="shared" si="4"/>
        <v>#REF!</v>
      </c>
      <c r="T20" s="20" t="e">
        <f ca="1" t="shared" si="4"/>
        <v>#REF!</v>
      </c>
      <c r="U20" s="21" t="e">
        <f ca="1" t="shared" si="24"/>
        <v>#REF!</v>
      </c>
      <c r="V20" s="19" t="e">
        <f ca="1" t="shared" si="5"/>
        <v>#REF!</v>
      </c>
      <c r="W20" s="19" t="e">
        <f ca="1" t="shared" si="5"/>
        <v>#REF!</v>
      </c>
      <c r="X20" s="22" t="e">
        <f ca="1" t="shared" si="5"/>
        <v>#REF!</v>
      </c>
      <c r="Y20" s="18" t="e">
        <f ca="1" t="shared" si="25"/>
        <v>#REF!</v>
      </c>
      <c r="Z20" s="19" t="e">
        <f ca="1" t="shared" si="6"/>
        <v>#REF!</v>
      </c>
      <c r="AA20" s="19" t="e">
        <f ca="1" t="shared" si="6"/>
        <v>#REF!</v>
      </c>
      <c r="AB20" s="20" t="e">
        <f ca="1" t="shared" si="6"/>
        <v>#REF!</v>
      </c>
      <c r="AC20" s="21" t="e">
        <f ca="1" t="shared" si="26"/>
        <v>#REF!</v>
      </c>
      <c r="AD20" s="19" t="e">
        <f ca="1" t="shared" si="7"/>
        <v>#REF!</v>
      </c>
      <c r="AE20" s="19" t="e">
        <f ca="1" t="shared" si="7"/>
        <v>#REF!</v>
      </c>
      <c r="AF20" s="22" t="e">
        <f ca="1" t="shared" si="7"/>
        <v>#REF!</v>
      </c>
      <c r="AG20" s="18" t="e">
        <f ca="1" t="shared" si="27"/>
        <v>#REF!</v>
      </c>
      <c r="AH20" s="19" t="e">
        <f ca="1" t="shared" si="8"/>
        <v>#REF!</v>
      </c>
      <c r="AI20" s="19" t="e">
        <f ca="1" t="shared" si="8"/>
        <v>#REF!</v>
      </c>
      <c r="AJ20" s="20" t="e">
        <f ca="1" t="shared" si="8"/>
        <v>#REF!</v>
      </c>
      <c r="AK20" s="21" t="e">
        <f ca="1" t="shared" si="28"/>
        <v>#REF!</v>
      </c>
      <c r="AL20" s="19" t="e">
        <f ca="1" t="shared" si="9"/>
        <v>#REF!</v>
      </c>
      <c r="AM20" s="19" t="e">
        <f ca="1" t="shared" si="9"/>
        <v>#REF!</v>
      </c>
      <c r="AN20" s="22" t="e">
        <f ca="1" t="shared" si="9"/>
        <v>#REF!</v>
      </c>
      <c r="AO20" s="18" t="e">
        <f ca="1" t="shared" si="29"/>
        <v>#REF!</v>
      </c>
      <c r="AP20" s="19" t="e">
        <f ca="1" t="shared" si="10"/>
        <v>#REF!</v>
      </c>
      <c r="AQ20" s="19" t="e">
        <f ca="1" t="shared" si="10"/>
        <v>#REF!</v>
      </c>
      <c r="AR20" s="20" t="e">
        <f ca="1" t="shared" si="10"/>
        <v>#REF!</v>
      </c>
      <c r="AS20" s="18" t="e">
        <f ca="1" t="shared" si="30"/>
        <v>#REF!</v>
      </c>
      <c r="AT20" s="19" t="e">
        <f ca="1" t="shared" si="11"/>
        <v>#REF!</v>
      </c>
      <c r="AU20" s="19" t="e">
        <f ca="1" t="shared" si="11"/>
        <v>#REF!</v>
      </c>
      <c r="AV20" s="20" t="e">
        <f ca="1" t="shared" si="11"/>
        <v>#REF!</v>
      </c>
      <c r="AW20" s="21" t="e">
        <f ca="1" t="shared" si="31"/>
        <v>#REF!</v>
      </c>
      <c r="AX20" s="19" t="e">
        <f ca="1" t="shared" si="12"/>
        <v>#REF!</v>
      </c>
      <c r="AY20" s="19" t="e">
        <f ca="1" t="shared" si="12"/>
        <v>#REF!</v>
      </c>
      <c r="AZ20" s="22" t="e">
        <f ca="1" t="shared" si="12"/>
        <v>#REF!</v>
      </c>
      <c r="BA20" s="18" t="e">
        <f ca="1" t="shared" si="32"/>
        <v>#REF!</v>
      </c>
      <c r="BB20" s="19" t="e">
        <f ca="1" t="shared" si="13"/>
        <v>#REF!</v>
      </c>
      <c r="BC20" s="19" t="e">
        <f ca="1" t="shared" si="13"/>
        <v>#REF!</v>
      </c>
      <c r="BD20" s="20" t="e">
        <f ca="1" t="shared" si="13"/>
        <v>#REF!</v>
      </c>
      <c r="BE20" s="18" t="e">
        <f ca="1" t="shared" si="33"/>
        <v>#REF!</v>
      </c>
      <c r="BF20" s="19" t="e">
        <f ca="1" t="shared" si="14"/>
        <v>#REF!</v>
      </c>
      <c r="BG20" s="19" t="e">
        <f ca="1" t="shared" si="14"/>
        <v>#REF!</v>
      </c>
      <c r="BH20" s="20" t="e">
        <f ca="1" t="shared" si="14"/>
        <v>#REF!</v>
      </c>
      <c r="BI20" s="21" t="e">
        <f ca="1" t="shared" si="34"/>
        <v>#REF!</v>
      </c>
      <c r="BJ20" s="19" t="e">
        <f ca="1" t="shared" si="15"/>
        <v>#REF!</v>
      </c>
      <c r="BK20" s="19" t="e">
        <f ca="1" t="shared" si="15"/>
        <v>#REF!</v>
      </c>
      <c r="BL20" s="22" t="e">
        <f ca="1" t="shared" si="15"/>
        <v>#REF!</v>
      </c>
      <c r="BM20" s="18" t="e">
        <f ca="1" t="shared" si="35"/>
        <v>#REF!</v>
      </c>
      <c r="BN20" s="19" t="e">
        <f ca="1" t="shared" si="16"/>
        <v>#REF!</v>
      </c>
      <c r="BO20" s="19" t="e">
        <f ca="1" t="shared" si="16"/>
        <v>#REF!</v>
      </c>
      <c r="BP20" s="20" t="e">
        <f ca="1" t="shared" si="16"/>
        <v>#REF!</v>
      </c>
      <c r="BQ20" s="18" t="e">
        <f ca="1" t="shared" si="36"/>
        <v>#REF!</v>
      </c>
      <c r="BR20" s="19" t="e">
        <f ca="1" t="shared" si="17"/>
        <v>#REF!</v>
      </c>
      <c r="BS20" s="19" t="e">
        <f ca="1" t="shared" si="17"/>
        <v>#REF!</v>
      </c>
      <c r="BT20" s="20" t="e">
        <f ca="1" t="shared" si="17"/>
        <v>#REF!</v>
      </c>
      <c r="BU20" s="18" t="e">
        <f ca="1" t="shared" si="37"/>
        <v>#REF!</v>
      </c>
      <c r="BV20" s="19" t="e">
        <f ca="1" t="shared" si="18"/>
        <v>#REF!</v>
      </c>
      <c r="BW20" s="19" t="e">
        <f ca="1" t="shared" si="18"/>
        <v>#REF!</v>
      </c>
      <c r="BX20" s="20" t="e">
        <f ca="1" t="shared" si="18"/>
        <v>#REF!</v>
      </c>
    </row>
    <row r="21" spans="1:76" s="23" customFormat="1" ht="12.75">
      <c r="A21" s="17">
        <v>15</v>
      </c>
      <c r="B21" s="52">
        <f>'Сводная ведомость'!C20</f>
        <v>0</v>
      </c>
      <c r="C21" s="88">
        <v>0</v>
      </c>
      <c r="D21" s="89">
        <v>0</v>
      </c>
      <c r="E21" s="89">
        <v>0</v>
      </c>
      <c r="F21" s="90">
        <v>0</v>
      </c>
      <c r="G21" s="69">
        <f t="shared" si="2"/>
        <v>1</v>
      </c>
      <c r="H21" s="70">
        <f t="shared" si="19"/>
        <v>0</v>
      </c>
      <c r="I21" s="18" t="e">
        <f ca="1" t="shared" si="20"/>
        <v>#REF!</v>
      </c>
      <c r="J21" s="19" t="e">
        <f ca="1" t="shared" si="21"/>
        <v>#REF!</v>
      </c>
      <c r="K21" s="19" t="e">
        <f ca="1" t="shared" si="21"/>
        <v>#REF!</v>
      </c>
      <c r="L21" s="20" t="e">
        <f ca="1" t="shared" si="21"/>
        <v>#REF!</v>
      </c>
      <c r="M21" s="21" t="e">
        <f ca="1" t="shared" si="22"/>
        <v>#REF!</v>
      </c>
      <c r="N21" s="19" t="e">
        <f ca="1" t="shared" si="3"/>
        <v>#REF!</v>
      </c>
      <c r="O21" s="19" t="e">
        <f ca="1" t="shared" si="3"/>
        <v>#REF!</v>
      </c>
      <c r="P21" s="22" t="e">
        <f ca="1" t="shared" si="3"/>
        <v>#REF!</v>
      </c>
      <c r="Q21" s="18" t="e">
        <f ca="1" t="shared" si="23"/>
        <v>#REF!</v>
      </c>
      <c r="R21" s="19" t="e">
        <f ca="1" t="shared" si="4"/>
        <v>#REF!</v>
      </c>
      <c r="S21" s="19" t="e">
        <f ca="1" t="shared" si="4"/>
        <v>#REF!</v>
      </c>
      <c r="T21" s="20" t="e">
        <f ca="1" t="shared" si="4"/>
        <v>#REF!</v>
      </c>
      <c r="U21" s="21" t="e">
        <f ca="1" t="shared" si="24"/>
        <v>#REF!</v>
      </c>
      <c r="V21" s="19" t="e">
        <f ca="1" t="shared" si="5"/>
        <v>#REF!</v>
      </c>
      <c r="W21" s="19" t="e">
        <f ca="1" t="shared" si="5"/>
        <v>#REF!</v>
      </c>
      <c r="X21" s="22" t="e">
        <f ca="1" t="shared" si="5"/>
        <v>#REF!</v>
      </c>
      <c r="Y21" s="18" t="e">
        <f ca="1" t="shared" si="25"/>
        <v>#REF!</v>
      </c>
      <c r="Z21" s="19" t="e">
        <f ca="1" t="shared" si="6"/>
        <v>#REF!</v>
      </c>
      <c r="AA21" s="19" t="e">
        <f ca="1" t="shared" si="6"/>
        <v>#REF!</v>
      </c>
      <c r="AB21" s="20" t="e">
        <f ca="1" t="shared" si="6"/>
        <v>#REF!</v>
      </c>
      <c r="AC21" s="21" t="e">
        <f ca="1" t="shared" si="26"/>
        <v>#REF!</v>
      </c>
      <c r="AD21" s="19" t="e">
        <f ca="1" t="shared" si="7"/>
        <v>#REF!</v>
      </c>
      <c r="AE21" s="19" t="e">
        <f ca="1" t="shared" si="7"/>
        <v>#REF!</v>
      </c>
      <c r="AF21" s="22" t="e">
        <f ca="1" t="shared" si="7"/>
        <v>#REF!</v>
      </c>
      <c r="AG21" s="18" t="e">
        <f ca="1" t="shared" si="27"/>
        <v>#REF!</v>
      </c>
      <c r="AH21" s="19" t="e">
        <f ca="1" t="shared" si="8"/>
        <v>#REF!</v>
      </c>
      <c r="AI21" s="19" t="e">
        <f ca="1" t="shared" si="8"/>
        <v>#REF!</v>
      </c>
      <c r="AJ21" s="20" t="e">
        <f ca="1" t="shared" si="8"/>
        <v>#REF!</v>
      </c>
      <c r="AK21" s="21" t="e">
        <f ca="1" t="shared" si="28"/>
        <v>#REF!</v>
      </c>
      <c r="AL21" s="19" t="e">
        <f ca="1" t="shared" si="9"/>
        <v>#REF!</v>
      </c>
      <c r="AM21" s="19" t="e">
        <f ca="1" t="shared" si="9"/>
        <v>#REF!</v>
      </c>
      <c r="AN21" s="22" t="e">
        <f ca="1" t="shared" si="9"/>
        <v>#REF!</v>
      </c>
      <c r="AO21" s="18" t="e">
        <f ca="1" t="shared" si="29"/>
        <v>#REF!</v>
      </c>
      <c r="AP21" s="19" t="e">
        <f ca="1" t="shared" si="10"/>
        <v>#REF!</v>
      </c>
      <c r="AQ21" s="19" t="e">
        <f ca="1" t="shared" si="10"/>
        <v>#REF!</v>
      </c>
      <c r="AR21" s="20" t="e">
        <f ca="1" t="shared" si="10"/>
        <v>#REF!</v>
      </c>
      <c r="AS21" s="18" t="e">
        <f ca="1" t="shared" si="30"/>
        <v>#REF!</v>
      </c>
      <c r="AT21" s="19" t="e">
        <f ca="1" t="shared" si="11"/>
        <v>#REF!</v>
      </c>
      <c r="AU21" s="19" t="e">
        <f ca="1" t="shared" si="11"/>
        <v>#REF!</v>
      </c>
      <c r="AV21" s="20" t="e">
        <f ca="1" t="shared" si="11"/>
        <v>#REF!</v>
      </c>
      <c r="AW21" s="21" t="e">
        <f ca="1" t="shared" si="31"/>
        <v>#REF!</v>
      </c>
      <c r="AX21" s="19" t="e">
        <f ca="1" t="shared" si="12"/>
        <v>#REF!</v>
      </c>
      <c r="AY21" s="19" t="e">
        <f ca="1" t="shared" si="12"/>
        <v>#REF!</v>
      </c>
      <c r="AZ21" s="22" t="e">
        <f ca="1" t="shared" si="12"/>
        <v>#REF!</v>
      </c>
      <c r="BA21" s="18" t="e">
        <f ca="1" t="shared" si="32"/>
        <v>#REF!</v>
      </c>
      <c r="BB21" s="19" t="e">
        <f ca="1" t="shared" si="13"/>
        <v>#REF!</v>
      </c>
      <c r="BC21" s="19" t="e">
        <f ca="1" t="shared" si="13"/>
        <v>#REF!</v>
      </c>
      <c r="BD21" s="20" t="e">
        <f ca="1" t="shared" si="13"/>
        <v>#REF!</v>
      </c>
      <c r="BE21" s="18" t="e">
        <f ca="1" t="shared" si="33"/>
        <v>#REF!</v>
      </c>
      <c r="BF21" s="19" t="e">
        <f ca="1" t="shared" si="14"/>
        <v>#REF!</v>
      </c>
      <c r="BG21" s="19" t="e">
        <f ca="1" t="shared" si="14"/>
        <v>#REF!</v>
      </c>
      <c r="BH21" s="20" t="e">
        <f ca="1" t="shared" si="14"/>
        <v>#REF!</v>
      </c>
      <c r="BI21" s="21" t="e">
        <f ca="1" t="shared" si="34"/>
        <v>#REF!</v>
      </c>
      <c r="BJ21" s="19" t="e">
        <f ca="1" t="shared" si="15"/>
        <v>#REF!</v>
      </c>
      <c r="BK21" s="19" t="e">
        <f ca="1" t="shared" si="15"/>
        <v>#REF!</v>
      </c>
      <c r="BL21" s="22" t="e">
        <f ca="1" t="shared" si="15"/>
        <v>#REF!</v>
      </c>
      <c r="BM21" s="18" t="e">
        <f ca="1" t="shared" si="35"/>
        <v>#REF!</v>
      </c>
      <c r="BN21" s="19" t="e">
        <f ca="1" t="shared" si="16"/>
        <v>#REF!</v>
      </c>
      <c r="BO21" s="19" t="e">
        <f ca="1" t="shared" si="16"/>
        <v>#REF!</v>
      </c>
      <c r="BP21" s="20" t="e">
        <f ca="1" t="shared" si="16"/>
        <v>#REF!</v>
      </c>
      <c r="BQ21" s="18" t="e">
        <f ca="1" t="shared" si="36"/>
        <v>#REF!</v>
      </c>
      <c r="BR21" s="19" t="e">
        <f ca="1" t="shared" si="17"/>
        <v>#REF!</v>
      </c>
      <c r="BS21" s="19" t="e">
        <f ca="1" t="shared" si="17"/>
        <v>#REF!</v>
      </c>
      <c r="BT21" s="20" t="e">
        <f ca="1" t="shared" si="17"/>
        <v>#REF!</v>
      </c>
      <c r="BU21" s="18" t="e">
        <f ca="1" t="shared" si="37"/>
        <v>#REF!</v>
      </c>
      <c r="BV21" s="19" t="e">
        <f ca="1" t="shared" si="18"/>
        <v>#REF!</v>
      </c>
      <c r="BW21" s="19" t="e">
        <f ca="1" t="shared" si="18"/>
        <v>#REF!</v>
      </c>
      <c r="BX21" s="20" t="e">
        <f ca="1" t="shared" si="18"/>
        <v>#REF!</v>
      </c>
    </row>
    <row r="22" spans="1:76" s="23" customFormat="1" ht="12.75">
      <c r="A22" s="17">
        <v>16</v>
      </c>
      <c r="B22" s="52">
        <f>'Сводная ведомость'!C21</f>
        <v>0</v>
      </c>
      <c r="C22" s="88">
        <v>0</v>
      </c>
      <c r="D22" s="89">
        <v>0</v>
      </c>
      <c r="E22" s="89">
        <v>0</v>
      </c>
      <c r="F22" s="90">
        <v>0</v>
      </c>
      <c r="G22" s="69">
        <f t="shared" si="2"/>
        <v>1</v>
      </c>
      <c r="H22" s="70">
        <f t="shared" si="19"/>
        <v>0</v>
      </c>
      <c r="I22" s="18" t="e">
        <f ca="1" t="shared" si="20"/>
        <v>#REF!</v>
      </c>
      <c r="J22" s="19" t="e">
        <f ca="1" t="shared" si="21"/>
        <v>#REF!</v>
      </c>
      <c r="K22" s="19" t="e">
        <f ca="1" t="shared" si="21"/>
        <v>#REF!</v>
      </c>
      <c r="L22" s="20" t="e">
        <f ca="1" t="shared" si="21"/>
        <v>#REF!</v>
      </c>
      <c r="M22" s="21" t="e">
        <f ca="1" t="shared" si="22"/>
        <v>#REF!</v>
      </c>
      <c r="N22" s="19" t="e">
        <f ca="1" t="shared" si="3"/>
        <v>#REF!</v>
      </c>
      <c r="O22" s="19" t="e">
        <f ca="1" t="shared" si="3"/>
        <v>#REF!</v>
      </c>
      <c r="P22" s="22" t="e">
        <f ca="1" t="shared" si="3"/>
        <v>#REF!</v>
      </c>
      <c r="Q22" s="18" t="e">
        <f ca="1" t="shared" si="23"/>
        <v>#REF!</v>
      </c>
      <c r="R22" s="19" t="e">
        <f ca="1" t="shared" si="4"/>
        <v>#REF!</v>
      </c>
      <c r="S22" s="19" t="e">
        <f ca="1" t="shared" si="4"/>
        <v>#REF!</v>
      </c>
      <c r="T22" s="20" t="e">
        <f ca="1" t="shared" si="4"/>
        <v>#REF!</v>
      </c>
      <c r="U22" s="21" t="e">
        <f ca="1" t="shared" si="24"/>
        <v>#REF!</v>
      </c>
      <c r="V22" s="19" t="e">
        <f ca="1" t="shared" si="5"/>
        <v>#REF!</v>
      </c>
      <c r="W22" s="19" t="e">
        <f ca="1" t="shared" si="5"/>
        <v>#REF!</v>
      </c>
      <c r="X22" s="22" t="e">
        <f ca="1" t="shared" si="5"/>
        <v>#REF!</v>
      </c>
      <c r="Y22" s="18" t="e">
        <f ca="1" t="shared" si="25"/>
        <v>#REF!</v>
      </c>
      <c r="Z22" s="19" t="e">
        <f ca="1" t="shared" si="6"/>
        <v>#REF!</v>
      </c>
      <c r="AA22" s="19" t="e">
        <f ca="1" t="shared" si="6"/>
        <v>#REF!</v>
      </c>
      <c r="AB22" s="20" t="e">
        <f ca="1" t="shared" si="6"/>
        <v>#REF!</v>
      </c>
      <c r="AC22" s="21" t="e">
        <f ca="1" t="shared" si="26"/>
        <v>#REF!</v>
      </c>
      <c r="AD22" s="19" t="e">
        <f ca="1" t="shared" si="7"/>
        <v>#REF!</v>
      </c>
      <c r="AE22" s="19" t="e">
        <f ca="1" t="shared" si="7"/>
        <v>#REF!</v>
      </c>
      <c r="AF22" s="22" t="e">
        <f ca="1" t="shared" si="7"/>
        <v>#REF!</v>
      </c>
      <c r="AG22" s="18" t="e">
        <f ca="1" t="shared" si="27"/>
        <v>#REF!</v>
      </c>
      <c r="AH22" s="19" t="e">
        <f ca="1" t="shared" si="8"/>
        <v>#REF!</v>
      </c>
      <c r="AI22" s="19" t="e">
        <f ca="1" t="shared" si="8"/>
        <v>#REF!</v>
      </c>
      <c r="AJ22" s="20" t="e">
        <f ca="1" t="shared" si="8"/>
        <v>#REF!</v>
      </c>
      <c r="AK22" s="21" t="e">
        <f ca="1" t="shared" si="28"/>
        <v>#REF!</v>
      </c>
      <c r="AL22" s="19" t="e">
        <f ca="1" t="shared" si="9"/>
        <v>#REF!</v>
      </c>
      <c r="AM22" s="19" t="e">
        <f ca="1" t="shared" si="9"/>
        <v>#REF!</v>
      </c>
      <c r="AN22" s="22" t="e">
        <f ca="1" t="shared" si="9"/>
        <v>#REF!</v>
      </c>
      <c r="AO22" s="18" t="e">
        <f ca="1" t="shared" si="29"/>
        <v>#REF!</v>
      </c>
      <c r="AP22" s="19" t="e">
        <f ca="1" t="shared" si="10"/>
        <v>#REF!</v>
      </c>
      <c r="AQ22" s="19" t="e">
        <f ca="1" t="shared" si="10"/>
        <v>#REF!</v>
      </c>
      <c r="AR22" s="20" t="e">
        <f ca="1" t="shared" si="10"/>
        <v>#REF!</v>
      </c>
      <c r="AS22" s="18" t="e">
        <f ca="1" t="shared" si="30"/>
        <v>#REF!</v>
      </c>
      <c r="AT22" s="19" t="e">
        <f ca="1" t="shared" si="11"/>
        <v>#REF!</v>
      </c>
      <c r="AU22" s="19" t="e">
        <f ca="1" t="shared" si="11"/>
        <v>#REF!</v>
      </c>
      <c r="AV22" s="20" t="e">
        <f ca="1" t="shared" si="11"/>
        <v>#REF!</v>
      </c>
      <c r="AW22" s="21" t="e">
        <f ca="1" t="shared" si="31"/>
        <v>#REF!</v>
      </c>
      <c r="AX22" s="19" t="e">
        <f ca="1" t="shared" si="12"/>
        <v>#REF!</v>
      </c>
      <c r="AY22" s="19" t="e">
        <f ca="1" t="shared" si="12"/>
        <v>#REF!</v>
      </c>
      <c r="AZ22" s="22" t="e">
        <f ca="1" t="shared" si="12"/>
        <v>#REF!</v>
      </c>
      <c r="BA22" s="18" t="e">
        <f ca="1" t="shared" si="32"/>
        <v>#REF!</v>
      </c>
      <c r="BB22" s="19" t="e">
        <f ca="1" t="shared" si="13"/>
        <v>#REF!</v>
      </c>
      <c r="BC22" s="19" t="e">
        <f ca="1" t="shared" si="13"/>
        <v>#REF!</v>
      </c>
      <c r="BD22" s="20" t="e">
        <f ca="1" t="shared" si="13"/>
        <v>#REF!</v>
      </c>
      <c r="BE22" s="18" t="e">
        <f ca="1" t="shared" si="33"/>
        <v>#REF!</v>
      </c>
      <c r="BF22" s="19" t="e">
        <f ca="1" t="shared" si="14"/>
        <v>#REF!</v>
      </c>
      <c r="BG22" s="19" t="e">
        <f ca="1" t="shared" si="14"/>
        <v>#REF!</v>
      </c>
      <c r="BH22" s="20" t="e">
        <f ca="1" t="shared" si="14"/>
        <v>#REF!</v>
      </c>
      <c r="BI22" s="21" t="e">
        <f ca="1" t="shared" si="34"/>
        <v>#REF!</v>
      </c>
      <c r="BJ22" s="19" t="e">
        <f ca="1" t="shared" si="15"/>
        <v>#REF!</v>
      </c>
      <c r="BK22" s="19" t="e">
        <f ca="1" t="shared" si="15"/>
        <v>#REF!</v>
      </c>
      <c r="BL22" s="22" t="e">
        <f ca="1" t="shared" si="15"/>
        <v>#REF!</v>
      </c>
      <c r="BM22" s="18" t="e">
        <f ca="1" t="shared" si="35"/>
        <v>#REF!</v>
      </c>
      <c r="BN22" s="19" t="e">
        <f ca="1" t="shared" si="16"/>
        <v>#REF!</v>
      </c>
      <c r="BO22" s="19" t="e">
        <f ca="1" t="shared" si="16"/>
        <v>#REF!</v>
      </c>
      <c r="BP22" s="20" t="e">
        <f ca="1" t="shared" si="16"/>
        <v>#REF!</v>
      </c>
      <c r="BQ22" s="18" t="e">
        <f ca="1" t="shared" si="36"/>
        <v>#REF!</v>
      </c>
      <c r="BR22" s="19" t="e">
        <f ca="1" t="shared" si="17"/>
        <v>#REF!</v>
      </c>
      <c r="BS22" s="19" t="e">
        <f ca="1" t="shared" si="17"/>
        <v>#REF!</v>
      </c>
      <c r="BT22" s="20" t="e">
        <f ca="1" t="shared" si="17"/>
        <v>#REF!</v>
      </c>
      <c r="BU22" s="18" t="e">
        <f ca="1" t="shared" si="37"/>
        <v>#REF!</v>
      </c>
      <c r="BV22" s="19" t="e">
        <f ca="1" t="shared" si="18"/>
        <v>#REF!</v>
      </c>
      <c r="BW22" s="19" t="e">
        <f ca="1" t="shared" si="18"/>
        <v>#REF!</v>
      </c>
      <c r="BX22" s="20" t="e">
        <f ca="1" t="shared" si="18"/>
        <v>#REF!</v>
      </c>
    </row>
    <row r="23" spans="1:76" s="23" customFormat="1" ht="12.75">
      <c r="A23" s="17">
        <v>17</v>
      </c>
      <c r="B23" s="52">
        <f>'Сводная ведомость'!C22</f>
        <v>0</v>
      </c>
      <c r="C23" s="88">
        <v>0</v>
      </c>
      <c r="D23" s="89">
        <v>0</v>
      </c>
      <c r="E23" s="89">
        <v>0</v>
      </c>
      <c r="F23" s="90">
        <v>0</v>
      </c>
      <c r="G23" s="69">
        <f t="shared" si="2"/>
        <v>1</v>
      </c>
      <c r="H23" s="70">
        <f t="shared" si="19"/>
        <v>0</v>
      </c>
      <c r="I23" s="18" t="e">
        <f ca="1" t="shared" si="20"/>
        <v>#REF!</v>
      </c>
      <c r="J23" s="19" t="e">
        <f ca="1" t="shared" si="20"/>
        <v>#REF!</v>
      </c>
      <c r="K23" s="19" t="e">
        <f ca="1" t="shared" si="20"/>
        <v>#REF!</v>
      </c>
      <c r="L23" s="20" t="e">
        <f ca="1" t="shared" si="20"/>
        <v>#REF!</v>
      </c>
      <c r="M23" s="21" t="e">
        <f ca="1" t="shared" si="22"/>
        <v>#REF!</v>
      </c>
      <c r="N23" s="19" t="e">
        <f ca="1" t="shared" si="22"/>
        <v>#REF!</v>
      </c>
      <c r="O23" s="19" t="e">
        <f ca="1" t="shared" si="22"/>
        <v>#REF!</v>
      </c>
      <c r="P23" s="22" t="e">
        <f ca="1" t="shared" si="22"/>
        <v>#REF!</v>
      </c>
      <c r="Q23" s="18" t="e">
        <f ca="1" t="shared" si="23"/>
        <v>#REF!</v>
      </c>
      <c r="R23" s="19" t="e">
        <f ca="1" t="shared" si="23"/>
        <v>#REF!</v>
      </c>
      <c r="S23" s="19" t="e">
        <f ca="1" t="shared" si="23"/>
        <v>#REF!</v>
      </c>
      <c r="T23" s="20" t="e">
        <f ca="1" t="shared" si="23"/>
        <v>#REF!</v>
      </c>
      <c r="U23" s="21" t="e">
        <f ca="1" t="shared" si="24"/>
        <v>#REF!</v>
      </c>
      <c r="V23" s="19" t="e">
        <f ca="1" t="shared" si="24"/>
        <v>#REF!</v>
      </c>
      <c r="W23" s="19" t="e">
        <f ca="1" t="shared" si="24"/>
        <v>#REF!</v>
      </c>
      <c r="X23" s="22" t="e">
        <f ca="1" t="shared" si="24"/>
        <v>#REF!</v>
      </c>
      <c r="Y23" s="18" t="e">
        <f ca="1" t="shared" si="25"/>
        <v>#REF!</v>
      </c>
      <c r="Z23" s="19" t="e">
        <f ca="1" t="shared" si="25"/>
        <v>#REF!</v>
      </c>
      <c r="AA23" s="19" t="e">
        <f ca="1" t="shared" si="25"/>
        <v>#REF!</v>
      </c>
      <c r="AB23" s="20" t="e">
        <f ca="1" t="shared" si="25"/>
        <v>#REF!</v>
      </c>
      <c r="AC23" s="21" t="e">
        <f ca="1" t="shared" si="26"/>
        <v>#REF!</v>
      </c>
      <c r="AD23" s="19" t="e">
        <f ca="1" t="shared" si="26"/>
        <v>#REF!</v>
      </c>
      <c r="AE23" s="19" t="e">
        <f ca="1" t="shared" si="26"/>
        <v>#REF!</v>
      </c>
      <c r="AF23" s="22" t="e">
        <f ca="1" t="shared" si="26"/>
        <v>#REF!</v>
      </c>
      <c r="AG23" s="18" t="e">
        <f ca="1" t="shared" si="27"/>
        <v>#REF!</v>
      </c>
      <c r="AH23" s="19" t="e">
        <f ca="1" t="shared" si="27"/>
        <v>#REF!</v>
      </c>
      <c r="AI23" s="19" t="e">
        <f ca="1" t="shared" si="27"/>
        <v>#REF!</v>
      </c>
      <c r="AJ23" s="20" t="e">
        <f ca="1" t="shared" si="27"/>
        <v>#REF!</v>
      </c>
      <c r="AK23" s="21" t="e">
        <f ca="1" t="shared" si="28"/>
        <v>#REF!</v>
      </c>
      <c r="AL23" s="19" t="e">
        <f ca="1" t="shared" si="28"/>
        <v>#REF!</v>
      </c>
      <c r="AM23" s="19" t="e">
        <f ca="1" t="shared" si="28"/>
        <v>#REF!</v>
      </c>
      <c r="AN23" s="22" t="e">
        <f ca="1" t="shared" si="28"/>
        <v>#REF!</v>
      </c>
      <c r="AO23" s="18" t="e">
        <f ca="1" t="shared" si="29"/>
        <v>#REF!</v>
      </c>
      <c r="AP23" s="19" t="e">
        <f ca="1" t="shared" si="29"/>
        <v>#REF!</v>
      </c>
      <c r="AQ23" s="19" t="e">
        <f ca="1" t="shared" si="29"/>
        <v>#REF!</v>
      </c>
      <c r="AR23" s="20" t="e">
        <f ca="1" t="shared" si="29"/>
        <v>#REF!</v>
      </c>
      <c r="AS23" s="18" t="e">
        <f ca="1" t="shared" si="30"/>
        <v>#REF!</v>
      </c>
      <c r="AT23" s="19" t="e">
        <f ca="1" t="shared" si="30"/>
        <v>#REF!</v>
      </c>
      <c r="AU23" s="19" t="e">
        <f ca="1" t="shared" si="30"/>
        <v>#REF!</v>
      </c>
      <c r="AV23" s="20" t="e">
        <f ca="1" t="shared" si="30"/>
        <v>#REF!</v>
      </c>
      <c r="AW23" s="21" t="e">
        <f ca="1" t="shared" si="31"/>
        <v>#REF!</v>
      </c>
      <c r="AX23" s="19" t="e">
        <f ca="1" t="shared" si="31"/>
        <v>#REF!</v>
      </c>
      <c r="AY23" s="19" t="e">
        <f ca="1" t="shared" si="31"/>
        <v>#REF!</v>
      </c>
      <c r="AZ23" s="22" t="e">
        <f ca="1" t="shared" si="31"/>
        <v>#REF!</v>
      </c>
      <c r="BA23" s="18" t="e">
        <f ca="1" t="shared" si="32"/>
        <v>#REF!</v>
      </c>
      <c r="BB23" s="19" t="e">
        <f ca="1" t="shared" si="32"/>
        <v>#REF!</v>
      </c>
      <c r="BC23" s="19" t="e">
        <f ca="1" t="shared" si="32"/>
        <v>#REF!</v>
      </c>
      <c r="BD23" s="20" t="e">
        <f ca="1" t="shared" si="32"/>
        <v>#REF!</v>
      </c>
      <c r="BE23" s="18" t="e">
        <f ca="1" t="shared" si="33"/>
        <v>#REF!</v>
      </c>
      <c r="BF23" s="19" t="e">
        <f ca="1" t="shared" si="33"/>
        <v>#REF!</v>
      </c>
      <c r="BG23" s="19" t="e">
        <f ca="1" t="shared" si="33"/>
        <v>#REF!</v>
      </c>
      <c r="BH23" s="20" t="e">
        <f ca="1" t="shared" si="33"/>
        <v>#REF!</v>
      </c>
      <c r="BI23" s="21" t="e">
        <f ca="1" t="shared" si="34"/>
        <v>#REF!</v>
      </c>
      <c r="BJ23" s="19" t="e">
        <f ca="1" t="shared" si="34"/>
        <v>#REF!</v>
      </c>
      <c r="BK23" s="19" t="e">
        <f ca="1" t="shared" si="34"/>
        <v>#REF!</v>
      </c>
      <c r="BL23" s="22" t="e">
        <f ca="1" t="shared" si="34"/>
        <v>#REF!</v>
      </c>
      <c r="BM23" s="18" t="e">
        <f ca="1" t="shared" si="35"/>
        <v>#REF!</v>
      </c>
      <c r="BN23" s="19" t="e">
        <f ca="1" t="shared" si="35"/>
        <v>#REF!</v>
      </c>
      <c r="BO23" s="19" t="e">
        <f ca="1" t="shared" si="35"/>
        <v>#REF!</v>
      </c>
      <c r="BP23" s="20" t="e">
        <f ca="1" t="shared" si="35"/>
        <v>#REF!</v>
      </c>
      <c r="BQ23" s="18" t="e">
        <f ca="1" t="shared" si="36"/>
        <v>#REF!</v>
      </c>
      <c r="BR23" s="19" t="e">
        <f ca="1" t="shared" si="36"/>
        <v>#REF!</v>
      </c>
      <c r="BS23" s="19" t="e">
        <f ca="1" t="shared" si="36"/>
        <v>#REF!</v>
      </c>
      <c r="BT23" s="20" t="e">
        <f ca="1" t="shared" si="36"/>
        <v>#REF!</v>
      </c>
      <c r="BU23" s="18" t="e">
        <f ca="1" t="shared" si="37"/>
        <v>#REF!</v>
      </c>
      <c r="BV23" s="19" t="e">
        <f ca="1" t="shared" si="37"/>
        <v>#REF!</v>
      </c>
      <c r="BW23" s="19" t="e">
        <f ca="1" t="shared" si="37"/>
        <v>#REF!</v>
      </c>
      <c r="BX23" s="20" t="e">
        <f ca="1" t="shared" si="37"/>
        <v>#REF!</v>
      </c>
    </row>
    <row r="24" spans="1:76" s="23" customFormat="1" ht="12.75">
      <c r="A24" s="17">
        <v>18</v>
      </c>
      <c r="B24" s="52">
        <f>'Сводная ведомость'!C23</f>
        <v>0</v>
      </c>
      <c r="C24" s="88">
        <v>0</v>
      </c>
      <c r="D24" s="89">
        <v>0</v>
      </c>
      <c r="E24" s="89">
        <v>0</v>
      </c>
      <c r="F24" s="90">
        <v>0</v>
      </c>
      <c r="G24" s="69">
        <f t="shared" si="2"/>
        <v>1</v>
      </c>
      <c r="H24" s="70">
        <f t="shared" si="19"/>
        <v>0</v>
      </c>
      <c r="I24" s="18" t="e">
        <f ca="1" t="shared" si="20"/>
        <v>#REF!</v>
      </c>
      <c r="J24" s="19" t="e">
        <f ca="1" t="shared" si="20"/>
        <v>#REF!</v>
      </c>
      <c r="K24" s="19" t="e">
        <f ca="1" t="shared" si="20"/>
        <v>#REF!</v>
      </c>
      <c r="L24" s="20" t="e">
        <f ca="1" t="shared" si="20"/>
        <v>#REF!</v>
      </c>
      <c r="M24" s="21" t="e">
        <f ca="1" t="shared" si="22"/>
        <v>#REF!</v>
      </c>
      <c r="N24" s="19" t="e">
        <f ca="1" t="shared" si="22"/>
        <v>#REF!</v>
      </c>
      <c r="O24" s="19" t="e">
        <f ca="1" t="shared" si="22"/>
        <v>#REF!</v>
      </c>
      <c r="P24" s="22" t="e">
        <f ca="1" t="shared" si="22"/>
        <v>#REF!</v>
      </c>
      <c r="Q24" s="18" t="e">
        <f ca="1" t="shared" si="23"/>
        <v>#REF!</v>
      </c>
      <c r="R24" s="19" t="e">
        <f ca="1" t="shared" si="23"/>
        <v>#REF!</v>
      </c>
      <c r="S24" s="19" t="e">
        <f ca="1" t="shared" si="23"/>
        <v>#REF!</v>
      </c>
      <c r="T24" s="20" t="e">
        <f ca="1" t="shared" si="23"/>
        <v>#REF!</v>
      </c>
      <c r="U24" s="21" t="e">
        <f ca="1" t="shared" si="24"/>
        <v>#REF!</v>
      </c>
      <c r="V24" s="19" t="e">
        <f ca="1" t="shared" si="24"/>
        <v>#REF!</v>
      </c>
      <c r="W24" s="19" t="e">
        <f ca="1" t="shared" si="24"/>
        <v>#REF!</v>
      </c>
      <c r="X24" s="22" t="e">
        <f ca="1" t="shared" si="24"/>
        <v>#REF!</v>
      </c>
      <c r="Y24" s="18" t="e">
        <f ca="1" t="shared" si="25"/>
        <v>#REF!</v>
      </c>
      <c r="Z24" s="19" t="e">
        <f ca="1" t="shared" si="25"/>
        <v>#REF!</v>
      </c>
      <c r="AA24" s="19" t="e">
        <f ca="1" t="shared" si="25"/>
        <v>#REF!</v>
      </c>
      <c r="AB24" s="20" t="e">
        <f ca="1" t="shared" si="25"/>
        <v>#REF!</v>
      </c>
      <c r="AC24" s="21" t="e">
        <f ca="1" t="shared" si="26"/>
        <v>#REF!</v>
      </c>
      <c r="AD24" s="19" t="e">
        <f ca="1" t="shared" si="26"/>
        <v>#REF!</v>
      </c>
      <c r="AE24" s="19" t="e">
        <f ca="1" t="shared" si="26"/>
        <v>#REF!</v>
      </c>
      <c r="AF24" s="22" t="e">
        <f ca="1" t="shared" si="26"/>
        <v>#REF!</v>
      </c>
      <c r="AG24" s="18" t="e">
        <f ca="1" t="shared" si="27"/>
        <v>#REF!</v>
      </c>
      <c r="AH24" s="19" t="e">
        <f ca="1" t="shared" si="27"/>
        <v>#REF!</v>
      </c>
      <c r="AI24" s="19" t="e">
        <f ca="1" t="shared" si="27"/>
        <v>#REF!</v>
      </c>
      <c r="AJ24" s="20" t="e">
        <f ca="1" t="shared" si="27"/>
        <v>#REF!</v>
      </c>
      <c r="AK24" s="21" t="e">
        <f ca="1" t="shared" si="28"/>
        <v>#REF!</v>
      </c>
      <c r="AL24" s="19" t="e">
        <f ca="1" t="shared" si="28"/>
        <v>#REF!</v>
      </c>
      <c r="AM24" s="19" t="e">
        <f ca="1" t="shared" si="28"/>
        <v>#REF!</v>
      </c>
      <c r="AN24" s="22" t="e">
        <f ca="1" t="shared" si="28"/>
        <v>#REF!</v>
      </c>
      <c r="AO24" s="18" t="e">
        <f ca="1" t="shared" si="29"/>
        <v>#REF!</v>
      </c>
      <c r="AP24" s="19" t="e">
        <f ca="1" t="shared" si="29"/>
        <v>#REF!</v>
      </c>
      <c r="AQ24" s="19" t="e">
        <f ca="1" t="shared" si="29"/>
        <v>#REF!</v>
      </c>
      <c r="AR24" s="20" t="e">
        <f ca="1" t="shared" si="29"/>
        <v>#REF!</v>
      </c>
      <c r="AS24" s="18" t="e">
        <f ca="1" t="shared" si="30"/>
        <v>#REF!</v>
      </c>
      <c r="AT24" s="19" t="e">
        <f ca="1" t="shared" si="30"/>
        <v>#REF!</v>
      </c>
      <c r="AU24" s="19" t="e">
        <f ca="1" t="shared" si="30"/>
        <v>#REF!</v>
      </c>
      <c r="AV24" s="20" t="e">
        <f ca="1" t="shared" si="30"/>
        <v>#REF!</v>
      </c>
      <c r="AW24" s="21" t="e">
        <f ca="1" t="shared" si="31"/>
        <v>#REF!</v>
      </c>
      <c r="AX24" s="19" t="e">
        <f ca="1" t="shared" si="31"/>
        <v>#REF!</v>
      </c>
      <c r="AY24" s="19" t="e">
        <f ca="1" t="shared" si="31"/>
        <v>#REF!</v>
      </c>
      <c r="AZ24" s="22" t="e">
        <f ca="1" t="shared" si="31"/>
        <v>#REF!</v>
      </c>
      <c r="BA24" s="18" t="e">
        <f ca="1" t="shared" si="32"/>
        <v>#REF!</v>
      </c>
      <c r="BB24" s="19" t="e">
        <f ca="1" t="shared" si="32"/>
        <v>#REF!</v>
      </c>
      <c r="BC24" s="19" t="e">
        <f ca="1" t="shared" si="32"/>
        <v>#REF!</v>
      </c>
      <c r="BD24" s="20" t="e">
        <f ca="1" t="shared" si="32"/>
        <v>#REF!</v>
      </c>
      <c r="BE24" s="18" t="e">
        <f ca="1" t="shared" si="33"/>
        <v>#REF!</v>
      </c>
      <c r="BF24" s="19" t="e">
        <f ca="1" t="shared" si="33"/>
        <v>#REF!</v>
      </c>
      <c r="BG24" s="19" t="e">
        <f ca="1" t="shared" si="33"/>
        <v>#REF!</v>
      </c>
      <c r="BH24" s="20" t="e">
        <f ca="1" t="shared" si="33"/>
        <v>#REF!</v>
      </c>
      <c r="BI24" s="21" t="e">
        <f ca="1" t="shared" si="34"/>
        <v>#REF!</v>
      </c>
      <c r="BJ24" s="19" t="e">
        <f ca="1" t="shared" si="34"/>
        <v>#REF!</v>
      </c>
      <c r="BK24" s="19" t="e">
        <f ca="1" t="shared" si="34"/>
        <v>#REF!</v>
      </c>
      <c r="BL24" s="22" t="e">
        <f ca="1" t="shared" si="34"/>
        <v>#REF!</v>
      </c>
      <c r="BM24" s="18" t="e">
        <f ca="1" t="shared" si="35"/>
        <v>#REF!</v>
      </c>
      <c r="BN24" s="19" t="e">
        <f ca="1" t="shared" si="35"/>
        <v>#REF!</v>
      </c>
      <c r="BO24" s="19" t="e">
        <f ca="1" t="shared" si="35"/>
        <v>#REF!</v>
      </c>
      <c r="BP24" s="20" t="e">
        <f ca="1" t="shared" si="35"/>
        <v>#REF!</v>
      </c>
      <c r="BQ24" s="18" t="e">
        <f ca="1" t="shared" si="36"/>
        <v>#REF!</v>
      </c>
      <c r="BR24" s="19" t="e">
        <f ca="1" t="shared" si="36"/>
        <v>#REF!</v>
      </c>
      <c r="BS24" s="19" t="e">
        <f ca="1" t="shared" si="36"/>
        <v>#REF!</v>
      </c>
      <c r="BT24" s="20" t="e">
        <f ca="1" t="shared" si="36"/>
        <v>#REF!</v>
      </c>
      <c r="BU24" s="18" t="e">
        <f ca="1" t="shared" si="37"/>
        <v>#REF!</v>
      </c>
      <c r="BV24" s="19" t="e">
        <f ca="1" t="shared" si="37"/>
        <v>#REF!</v>
      </c>
      <c r="BW24" s="19" t="e">
        <f ca="1" t="shared" si="37"/>
        <v>#REF!</v>
      </c>
      <c r="BX24" s="20" t="e">
        <f ca="1" t="shared" si="37"/>
        <v>#REF!</v>
      </c>
    </row>
    <row r="25" spans="1:76" s="23" customFormat="1" ht="12.75">
      <c r="A25" s="17">
        <v>19</v>
      </c>
      <c r="B25" s="52">
        <f>'Сводная ведомость'!C24</f>
        <v>0</v>
      </c>
      <c r="C25" s="88">
        <v>0</v>
      </c>
      <c r="D25" s="89">
        <v>0</v>
      </c>
      <c r="E25" s="89">
        <v>0</v>
      </c>
      <c r="F25" s="90">
        <v>0</v>
      </c>
      <c r="G25" s="69">
        <f t="shared" si="2"/>
        <v>1</v>
      </c>
      <c r="H25" s="70">
        <f t="shared" si="19"/>
        <v>0</v>
      </c>
      <c r="I25" s="18" t="e">
        <f ca="1" t="shared" si="20"/>
        <v>#REF!</v>
      </c>
      <c r="J25" s="19" t="e">
        <f ca="1" t="shared" si="20"/>
        <v>#REF!</v>
      </c>
      <c r="K25" s="19" t="e">
        <f ca="1" t="shared" si="20"/>
        <v>#REF!</v>
      </c>
      <c r="L25" s="20" t="e">
        <f ca="1" t="shared" si="20"/>
        <v>#REF!</v>
      </c>
      <c r="M25" s="21" t="e">
        <f ca="1" t="shared" si="22"/>
        <v>#REF!</v>
      </c>
      <c r="N25" s="19" t="e">
        <f ca="1" t="shared" si="22"/>
        <v>#REF!</v>
      </c>
      <c r="O25" s="19" t="e">
        <f ca="1" t="shared" si="22"/>
        <v>#REF!</v>
      </c>
      <c r="P25" s="22" t="e">
        <f ca="1" t="shared" si="22"/>
        <v>#REF!</v>
      </c>
      <c r="Q25" s="18" t="e">
        <f ca="1" t="shared" si="23"/>
        <v>#REF!</v>
      </c>
      <c r="R25" s="19" t="e">
        <f ca="1" t="shared" si="23"/>
        <v>#REF!</v>
      </c>
      <c r="S25" s="19" t="e">
        <f ca="1" t="shared" si="23"/>
        <v>#REF!</v>
      </c>
      <c r="T25" s="20" t="e">
        <f ca="1" t="shared" si="23"/>
        <v>#REF!</v>
      </c>
      <c r="U25" s="21" t="e">
        <f ca="1" t="shared" si="24"/>
        <v>#REF!</v>
      </c>
      <c r="V25" s="19" t="e">
        <f ca="1" t="shared" si="24"/>
        <v>#REF!</v>
      </c>
      <c r="W25" s="19" t="e">
        <f ca="1" t="shared" si="24"/>
        <v>#REF!</v>
      </c>
      <c r="X25" s="22" t="e">
        <f ca="1" t="shared" si="24"/>
        <v>#REF!</v>
      </c>
      <c r="Y25" s="18" t="e">
        <f ca="1" t="shared" si="25"/>
        <v>#REF!</v>
      </c>
      <c r="Z25" s="19" t="e">
        <f ca="1" t="shared" si="25"/>
        <v>#REF!</v>
      </c>
      <c r="AA25" s="19" t="e">
        <f ca="1" t="shared" si="25"/>
        <v>#REF!</v>
      </c>
      <c r="AB25" s="20" t="e">
        <f ca="1" t="shared" si="25"/>
        <v>#REF!</v>
      </c>
      <c r="AC25" s="21" t="e">
        <f ca="1" t="shared" si="26"/>
        <v>#REF!</v>
      </c>
      <c r="AD25" s="19" t="e">
        <f ca="1" t="shared" si="26"/>
        <v>#REF!</v>
      </c>
      <c r="AE25" s="19" t="e">
        <f ca="1" t="shared" si="26"/>
        <v>#REF!</v>
      </c>
      <c r="AF25" s="22" t="e">
        <f ca="1" t="shared" si="26"/>
        <v>#REF!</v>
      </c>
      <c r="AG25" s="18" t="e">
        <f ca="1" t="shared" si="27"/>
        <v>#REF!</v>
      </c>
      <c r="AH25" s="19" t="e">
        <f ca="1" t="shared" si="27"/>
        <v>#REF!</v>
      </c>
      <c r="AI25" s="19" t="e">
        <f ca="1" t="shared" si="27"/>
        <v>#REF!</v>
      </c>
      <c r="AJ25" s="20" t="e">
        <f ca="1" t="shared" si="27"/>
        <v>#REF!</v>
      </c>
      <c r="AK25" s="21" t="e">
        <f ca="1" t="shared" si="28"/>
        <v>#REF!</v>
      </c>
      <c r="AL25" s="19" t="e">
        <f ca="1" t="shared" si="28"/>
        <v>#REF!</v>
      </c>
      <c r="AM25" s="19" t="e">
        <f ca="1" t="shared" si="28"/>
        <v>#REF!</v>
      </c>
      <c r="AN25" s="22" t="e">
        <f ca="1" t="shared" si="28"/>
        <v>#REF!</v>
      </c>
      <c r="AO25" s="18" t="e">
        <f ca="1" t="shared" si="29"/>
        <v>#REF!</v>
      </c>
      <c r="AP25" s="19" t="e">
        <f ca="1" t="shared" si="29"/>
        <v>#REF!</v>
      </c>
      <c r="AQ25" s="19" t="e">
        <f ca="1" t="shared" si="29"/>
        <v>#REF!</v>
      </c>
      <c r="AR25" s="20" t="e">
        <f ca="1" t="shared" si="29"/>
        <v>#REF!</v>
      </c>
      <c r="AS25" s="18" t="e">
        <f ca="1" t="shared" si="30"/>
        <v>#REF!</v>
      </c>
      <c r="AT25" s="19" t="e">
        <f ca="1" t="shared" si="30"/>
        <v>#REF!</v>
      </c>
      <c r="AU25" s="19" t="e">
        <f ca="1" t="shared" si="30"/>
        <v>#REF!</v>
      </c>
      <c r="AV25" s="20" t="e">
        <f ca="1" t="shared" si="30"/>
        <v>#REF!</v>
      </c>
      <c r="AW25" s="21" t="e">
        <f ca="1" t="shared" si="31"/>
        <v>#REF!</v>
      </c>
      <c r="AX25" s="19" t="e">
        <f ca="1" t="shared" si="31"/>
        <v>#REF!</v>
      </c>
      <c r="AY25" s="19" t="e">
        <f ca="1" t="shared" si="31"/>
        <v>#REF!</v>
      </c>
      <c r="AZ25" s="22" t="e">
        <f ca="1" t="shared" si="31"/>
        <v>#REF!</v>
      </c>
      <c r="BA25" s="18" t="e">
        <f ca="1" t="shared" si="32"/>
        <v>#REF!</v>
      </c>
      <c r="BB25" s="19" t="e">
        <f ca="1" t="shared" si="32"/>
        <v>#REF!</v>
      </c>
      <c r="BC25" s="19" t="e">
        <f ca="1" t="shared" si="32"/>
        <v>#REF!</v>
      </c>
      <c r="BD25" s="20" t="e">
        <f ca="1" t="shared" si="32"/>
        <v>#REF!</v>
      </c>
      <c r="BE25" s="18" t="e">
        <f ca="1" t="shared" si="33"/>
        <v>#REF!</v>
      </c>
      <c r="BF25" s="19" t="e">
        <f ca="1" t="shared" si="33"/>
        <v>#REF!</v>
      </c>
      <c r="BG25" s="19" t="e">
        <f ca="1" t="shared" si="33"/>
        <v>#REF!</v>
      </c>
      <c r="BH25" s="20" t="e">
        <f ca="1" t="shared" si="33"/>
        <v>#REF!</v>
      </c>
      <c r="BI25" s="21" t="e">
        <f ca="1" t="shared" si="34"/>
        <v>#REF!</v>
      </c>
      <c r="BJ25" s="19" t="e">
        <f ca="1" t="shared" si="34"/>
        <v>#REF!</v>
      </c>
      <c r="BK25" s="19" t="e">
        <f ca="1" t="shared" si="34"/>
        <v>#REF!</v>
      </c>
      <c r="BL25" s="22" t="e">
        <f ca="1" t="shared" si="34"/>
        <v>#REF!</v>
      </c>
      <c r="BM25" s="18" t="e">
        <f ca="1" t="shared" si="35"/>
        <v>#REF!</v>
      </c>
      <c r="BN25" s="19" t="e">
        <f ca="1" t="shared" si="35"/>
        <v>#REF!</v>
      </c>
      <c r="BO25" s="19" t="e">
        <f ca="1" t="shared" si="35"/>
        <v>#REF!</v>
      </c>
      <c r="BP25" s="20" t="e">
        <f ca="1" t="shared" si="35"/>
        <v>#REF!</v>
      </c>
      <c r="BQ25" s="18" t="e">
        <f ca="1" t="shared" si="36"/>
        <v>#REF!</v>
      </c>
      <c r="BR25" s="19" t="e">
        <f ca="1" t="shared" si="36"/>
        <v>#REF!</v>
      </c>
      <c r="BS25" s="19" t="e">
        <f ca="1" t="shared" si="36"/>
        <v>#REF!</v>
      </c>
      <c r="BT25" s="20" t="e">
        <f ca="1" t="shared" si="36"/>
        <v>#REF!</v>
      </c>
      <c r="BU25" s="18" t="e">
        <f ca="1" t="shared" si="37"/>
        <v>#REF!</v>
      </c>
      <c r="BV25" s="19" t="e">
        <f ca="1" t="shared" si="37"/>
        <v>#REF!</v>
      </c>
      <c r="BW25" s="19" t="e">
        <f ca="1" t="shared" si="37"/>
        <v>#REF!</v>
      </c>
      <c r="BX25" s="20" t="e">
        <f ca="1" t="shared" si="37"/>
        <v>#REF!</v>
      </c>
    </row>
    <row r="26" spans="1:76" s="23" customFormat="1" ht="12.75">
      <c r="A26" s="17">
        <v>20</v>
      </c>
      <c r="B26" s="52">
        <f>'Сводная ведомость'!C25</f>
        <v>0</v>
      </c>
      <c r="C26" s="88">
        <v>0</v>
      </c>
      <c r="D26" s="89">
        <v>0</v>
      </c>
      <c r="E26" s="89">
        <v>0</v>
      </c>
      <c r="F26" s="90">
        <v>0</v>
      </c>
      <c r="G26" s="69">
        <f t="shared" si="2"/>
        <v>1</v>
      </c>
      <c r="H26" s="70">
        <f t="shared" si="19"/>
        <v>0</v>
      </c>
      <c r="I26" s="18" t="e">
        <f ca="1" t="shared" si="20"/>
        <v>#REF!</v>
      </c>
      <c r="J26" s="19" t="e">
        <f ca="1" t="shared" si="20"/>
        <v>#REF!</v>
      </c>
      <c r="K26" s="19" t="e">
        <f ca="1" t="shared" si="20"/>
        <v>#REF!</v>
      </c>
      <c r="L26" s="20" t="e">
        <f ca="1" t="shared" si="20"/>
        <v>#REF!</v>
      </c>
      <c r="M26" s="21" t="e">
        <f ca="1" t="shared" si="22"/>
        <v>#REF!</v>
      </c>
      <c r="N26" s="19" t="e">
        <f ca="1" t="shared" si="22"/>
        <v>#REF!</v>
      </c>
      <c r="O26" s="19" t="e">
        <f ca="1" t="shared" si="22"/>
        <v>#REF!</v>
      </c>
      <c r="P26" s="22" t="e">
        <f ca="1" t="shared" si="22"/>
        <v>#REF!</v>
      </c>
      <c r="Q26" s="18" t="e">
        <f ca="1" t="shared" si="23"/>
        <v>#REF!</v>
      </c>
      <c r="R26" s="19" t="e">
        <f ca="1" t="shared" si="23"/>
        <v>#REF!</v>
      </c>
      <c r="S26" s="19" t="e">
        <f ca="1" t="shared" si="23"/>
        <v>#REF!</v>
      </c>
      <c r="T26" s="20" t="e">
        <f ca="1" t="shared" si="23"/>
        <v>#REF!</v>
      </c>
      <c r="U26" s="21" t="e">
        <f ca="1" t="shared" si="24"/>
        <v>#REF!</v>
      </c>
      <c r="V26" s="19" t="e">
        <f ca="1" t="shared" si="24"/>
        <v>#REF!</v>
      </c>
      <c r="W26" s="19" t="e">
        <f ca="1" t="shared" si="24"/>
        <v>#REF!</v>
      </c>
      <c r="X26" s="22" t="e">
        <f ca="1" t="shared" si="24"/>
        <v>#REF!</v>
      </c>
      <c r="Y26" s="18" t="e">
        <f ca="1" t="shared" si="25"/>
        <v>#REF!</v>
      </c>
      <c r="Z26" s="19" t="e">
        <f ca="1" t="shared" si="25"/>
        <v>#REF!</v>
      </c>
      <c r="AA26" s="19" t="e">
        <f ca="1" t="shared" si="25"/>
        <v>#REF!</v>
      </c>
      <c r="AB26" s="20" t="e">
        <f ca="1" t="shared" si="25"/>
        <v>#REF!</v>
      </c>
      <c r="AC26" s="21" t="e">
        <f ca="1" t="shared" si="26"/>
        <v>#REF!</v>
      </c>
      <c r="AD26" s="19" t="e">
        <f ca="1" t="shared" si="26"/>
        <v>#REF!</v>
      </c>
      <c r="AE26" s="19" t="e">
        <f ca="1" t="shared" si="26"/>
        <v>#REF!</v>
      </c>
      <c r="AF26" s="22" t="e">
        <f ca="1" t="shared" si="26"/>
        <v>#REF!</v>
      </c>
      <c r="AG26" s="18" t="e">
        <f ca="1" t="shared" si="27"/>
        <v>#REF!</v>
      </c>
      <c r="AH26" s="19" t="e">
        <f ca="1" t="shared" si="27"/>
        <v>#REF!</v>
      </c>
      <c r="AI26" s="19" t="e">
        <f ca="1" t="shared" si="27"/>
        <v>#REF!</v>
      </c>
      <c r="AJ26" s="20" t="e">
        <f ca="1" t="shared" si="27"/>
        <v>#REF!</v>
      </c>
      <c r="AK26" s="21" t="e">
        <f ca="1" t="shared" si="28"/>
        <v>#REF!</v>
      </c>
      <c r="AL26" s="19" t="e">
        <f ca="1" t="shared" si="28"/>
        <v>#REF!</v>
      </c>
      <c r="AM26" s="19" t="e">
        <f ca="1" t="shared" si="28"/>
        <v>#REF!</v>
      </c>
      <c r="AN26" s="22" t="e">
        <f ca="1" t="shared" si="28"/>
        <v>#REF!</v>
      </c>
      <c r="AO26" s="18" t="e">
        <f ca="1" t="shared" si="29"/>
        <v>#REF!</v>
      </c>
      <c r="AP26" s="19" t="e">
        <f ca="1" t="shared" si="29"/>
        <v>#REF!</v>
      </c>
      <c r="AQ26" s="19" t="e">
        <f ca="1" t="shared" si="29"/>
        <v>#REF!</v>
      </c>
      <c r="AR26" s="20" t="e">
        <f ca="1" t="shared" si="29"/>
        <v>#REF!</v>
      </c>
      <c r="AS26" s="18" t="e">
        <f ca="1" t="shared" si="30"/>
        <v>#REF!</v>
      </c>
      <c r="AT26" s="19" t="e">
        <f ca="1" t="shared" si="30"/>
        <v>#REF!</v>
      </c>
      <c r="AU26" s="19" t="e">
        <f ca="1" t="shared" si="30"/>
        <v>#REF!</v>
      </c>
      <c r="AV26" s="20" t="e">
        <f ca="1" t="shared" si="30"/>
        <v>#REF!</v>
      </c>
      <c r="AW26" s="21" t="e">
        <f ca="1" t="shared" si="31"/>
        <v>#REF!</v>
      </c>
      <c r="AX26" s="19" t="e">
        <f ca="1" t="shared" si="31"/>
        <v>#REF!</v>
      </c>
      <c r="AY26" s="19" t="e">
        <f ca="1" t="shared" si="31"/>
        <v>#REF!</v>
      </c>
      <c r="AZ26" s="22" t="e">
        <f ca="1" t="shared" si="31"/>
        <v>#REF!</v>
      </c>
      <c r="BA26" s="18" t="e">
        <f ca="1" t="shared" si="32"/>
        <v>#REF!</v>
      </c>
      <c r="BB26" s="19" t="e">
        <f ca="1" t="shared" si="32"/>
        <v>#REF!</v>
      </c>
      <c r="BC26" s="19" t="e">
        <f ca="1" t="shared" si="32"/>
        <v>#REF!</v>
      </c>
      <c r="BD26" s="20" t="e">
        <f ca="1" t="shared" si="32"/>
        <v>#REF!</v>
      </c>
      <c r="BE26" s="18" t="e">
        <f ca="1" t="shared" si="33"/>
        <v>#REF!</v>
      </c>
      <c r="BF26" s="19" t="e">
        <f ca="1" t="shared" si="33"/>
        <v>#REF!</v>
      </c>
      <c r="BG26" s="19" t="e">
        <f ca="1" t="shared" si="33"/>
        <v>#REF!</v>
      </c>
      <c r="BH26" s="20" t="e">
        <f ca="1" t="shared" si="33"/>
        <v>#REF!</v>
      </c>
      <c r="BI26" s="21" t="e">
        <f ca="1" t="shared" si="34"/>
        <v>#REF!</v>
      </c>
      <c r="BJ26" s="19" t="e">
        <f ca="1" t="shared" si="34"/>
        <v>#REF!</v>
      </c>
      <c r="BK26" s="19" t="e">
        <f ca="1" t="shared" si="34"/>
        <v>#REF!</v>
      </c>
      <c r="BL26" s="22" t="e">
        <f ca="1" t="shared" si="34"/>
        <v>#REF!</v>
      </c>
      <c r="BM26" s="18" t="e">
        <f ca="1" t="shared" si="35"/>
        <v>#REF!</v>
      </c>
      <c r="BN26" s="19" t="e">
        <f ca="1" t="shared" si="35"/>
        <v>#REF!</v>
      </c>
      <c r="BO26" s="19" t="e">
        <f ca="1" t="shared" si="35"/>
        <v>#REF!</v>
      </c>
      <c r="BP26" s="20" t="e">
        <f ca="1" t="shared" si="35"/>
        <v>#REF!</v>
      </c>
      <c r="BQ26" s="18" t="e">
        <f ca="1" t="shared" si="36"/>
        <v>#REF!</v>
      </c>
      <c r="BR26" s="19" t="e">
        <f ca="1" t="shared" si="36"/>
        <v>#REF!</v>
      </c>
      <c r="BS26" s="19" t="e">
        <f ca="1" t="shared" si="36"/>
        <v>#REF!</v>
      </c>
      <c r="BT26" s="20" t="e">
        <f ca="1" t="shared" si="36"/>
        <v>#REF!</v>
      </c>
      <c r="BU26" s="18" t="e">
        <f ca="1" t="shared" si="37"/>
        <v>#REF!</v>
      </c>
      <c r="BV26" s="19" t="e">
        <f ca="1" t="shared" si="37"/>
        <v>#REF!</v>
      </c>
      <c r="BW26" s="19" t="e">
        <f ca="1" t="shared" si="37"/>
        <v>#REF!</v>
      </c>
      <c r="BX26" s="20" t="e">
        <f ca="1" t="shared" si="37"/>
        <v>#REF!</v>
      </c>
    </row>
    <row r="27" spans="1:76" s="23" customFormat="1" ht="12.75">
      <c r="A27" s="17">
        <v>21</v>
      </c>
      <c r="B27" s="52">
        <f>'Сводная ведомость'!C26</f>
        <v>0</v>
      </c>
      <c r="C27" s="88">
        <v>0</v>
      </c>
      <c r="D27" s="89">
        <v>0</v>
      </c>
      <c r="E27" s="89">
        <v>0</v>
      </c>
      <c r="F27" s="90">
        <v>0</v>
      </c>
      <c r="G27" s="69">
        <f t="shared" si="2"/>
        <v>1</v>
      </c>
      <c r="H27" s="70">
        <f t="shared" si="19"/>
        <v>0</v>
      </c>
      <c r="I27" s="18" t="e">
        <f ca="1" t="shared" si="20"/>
        <v>#REF!</v>
      </c>
      <c r="J27" s="19" t="e">
        <f ca="1" t="shared" si="20"/>
        <v>#REF!</v>
      </c>
      <c r="K27" s="19" t="e">
        <f ca="1" t="shared" si="20"/>
        <v>#REF!</v>
      </c>
      <c r="L27" s="20" t="e">
        <f ca="1" t="shared" si="20"/>
        <v>#REF!</v>
      </c>
      <c r="M27" s="21" t="e">
        <f ca="1" t="shared" si="22"/>
        <v>#REF!</v>
      </c>
      <c r="N27" s="19" t="e">
        <f ca="1" t="shared" si="22"/>
        <v>#REF!</v>
      </c>
      <c r="O27" s="19" t="e">
        <f ca="1" t="shared" si="22"/>
        <v>#REF!</v>
      </c>
      <c r="P27" s="22" t="e">
        <f ca="1" t="shared" si="22"/>
        <v>#REF!</v>
      </c>
      <c r="Q27" s="18" t="e">
        <f ca="1" t="shared" si="23"/>
        <v>#REF!</v>
      </c>
      <c r="R27" s="19" t="e">
        <f ca="1" t="shared" si="23"/>
        <v>#REF!</v>
      </c>
      <c r="S27" s="19" t="e">
        <f ca="1" t="shared" si="23"/>
        <v>#REF!</v>
      </c>
      <c r="T27" s="20" t="e">
        <f ca="1" t="shared" si="23"/>
        <v>#REF!</v>
      </c>
      <c r="U27" s="21" t="e">
        <f ca="1" t="shared" si="24"/>
        <v>#REF!</v>
      </c>
      <c r="V27" s="19" t="e">
        <f ca="1" t="shared" si="24"/>
        <v>#REF!</v>
      </c>
      <c r="W27" s="19" t="e">
        <f ca="1" t="shared" si="24"/>
        <v>#REF!</v>
      </c>
      <c r="X27" s="22" t="e">
        <f ca="1" t="shared" si="24"/>
        <v>#REF!</v>
      </c>
      <c r="Y27" s="18" t="e">
        <f ca="1" t="shared" si="25"/>
        <v>#REF!</v>
      </c>
      <c r="Z27" s="19" t="e">
        <f ca="1" t="shared" si="25"/>
        <v>#REF!</v>
      </c>
      <c r="AA27" s="19" t="e">
        <f ca="1" t="shared" si="25"/>
        <v>#REF!</v>
      </c>
      <c r="AB27" s="20" t="e">
        <f ca="1" t="shared" si="25"/>
        <v>#REF!</v>
      </c>
      <c r="AC27" s="21" t="e">
        <f ca="1" t="shared" si="26"/>
        <v>#REF!</v>
      </c>
      <c r="AD27" s="19" t="e">
        <f ca="1" t="shared" si="26"/>
        <v>#REF!</v>
      </c>
      <c r="AE27" s="19" t="e">
        <f ca="1" t="shared" si="26"/>
        <v>#REF!</v>
      </c>
      <c r="AF27" s="22" t="e">
        <f ca="1" t="shared" si="26"/>
        <v>#REF!</v>
      </c>
      <c r="AG27" s="18" t="e">
        <f ca="1" t="shared" si="27"/>
        <v>#REF!</v>
      </c>
      <c r="AH27" s="19" t="e">
        <f ca="1" t="shared" si="27"/>
        <v>#REF!</v>
      </c>
      <c r="AI27" s="19" t="e">
        <f ca="1" t="shared" si="27"/>
        <v>#REF!</v>
      </c>
      <c r="AJ27" s="20" t="e">
        <f ca="1" t="shared" si="27"/>
        <v>#REF!</v>
      </c>
      <c r="AK27" s="21" t="e">
        <f ca="1" t="shared" si="28"/>
        <v>#REF!</v>
      </c>
      <c r="AL27" s="19" t="e">
        <f ca="1" t="shared" si="28"/>
        <v>#REF!</v>
      </c>
      <c r="AM27" s="19" t="e">
        <f ca="1" t="shared" si="28"/>
        <v>#REF!</v>
      </c>
      <c r="AN27" s="22" t="e">
        <f ca="1" t="shared" si="28"/>
        <v>#REF!</v>
      </c>
      <c r="AO27" s="18" t="e">
        <f ca="1" t="shared" si="29"/>
        <v>#REF!</v>
      </c>
      <c r="AP27" s="19" t="e">
        <f ca="1" t="shared" si="29"/>
        <v>#REF!</v>
      </c>
      <c r="AQ27" s="19" t="e">
        <f ca="1" t="shared" si="29"/>
        <v>#REF!</v>
      </c>
      <c r="AR27" s="20" t="e">
        <f ca="1" t="shared" si="29"/>
        <v>#REF!</v>
      </c>
      <c r="AS27" s="18" t="e">
        <f ca="1" t="shared" si="30"/>
        <v>#REF!</v>
      </c>
      <c r="AT27" s="19" t="e">
        <f ca="1" t="shared" si="30"/>
        <v>#REF!</v>
      </c>
      <c r="AU27" s="19" t="e">
        <f ca="1" t="shared" si="30"/>
        <v>#REF!</v>
      </c>
      <c r="AV27" s="20" t="e">
        <f ca="1" t="shared" si="30"/>
        <v>#REF!</v>
      </c>
      <c r="AW27" s="21" t="e">
        <f ca="1" t="shared" si="31"/>
        <v>#REF!</v>
      </c>
      <c r="AX27" s="19" t="e">
        <f ca="1" t="shared" si="31"/>
        <v>#REF!</v>
      </c>
      <c r="AY27" s="19" t="e">
        <f ca="1" t="shared" si="31"/>
        <v>#REF!</v>
      </c>
      <c r="AZ27" s="22" t="e">
        <f ca="1" t="shared" si="31"/>
        <v>#REF!</v>
      </c>
      <c r="BA27" s="18" t="e">
        <f ca="1" t="shared" si="32"/>
        <v>#REF!</v>
      </c>
      <c r="BB27" s="19" t="e">
        <f ca="1" t="shared" si="32"/>
        <v>#REF!</v>
      </c>
      <c r="BC27" s="19" t="e">
        <f ca="1" t="shared" si="32"/>
        <v>#REF!</v>
      </c>
      <c r="BD27" s="20" t="e">
        <f ca="1" t="shared" si="32"/>
        <v>#REF!</v>
      </c>
      <c r="BE27" s="18" t="e">
        <f ca="1" t="shared" si="33"/>
        <v>#REF!</v>
      </c>
      <c r="BF27" s="19" t="e">
        <f ca="1" t="shared" si="33"/>
        <v>#REF!</v>
      </c>
      <c r="BG27" s="19" t="e">
        <f ca="1" t="shared" si="33"/>
        <v>#REF!</v>
      </c>
      <c r="BH27" s="20" t="e">
        <f ca="1" t="shared" si="33"/>
        <v>#REF!</v>
      </c>
      <c r="BI27" s="21" t="e">
        <f ca="1" t="shared" si="34"/>
        <v>#REF!</v>
      </c>
      <c r="BJ27" s="19" t="e">
        <f ca="1" t="shared" si="34"/>
        <v>#REF!</v>
      </c>
      <c r="BK27" s="19" t="e">
        <f ca="1" t="shared" si="34"/>
        <v>#REF!</v>
      </c>
      <c r="BL27" s="22" t="e">
        <f ca="1" t="shared" si="34"/>
        <v>#REF!</v>
      </c>
      <c r="BM27" s="18" t="e">
        <f ca="1" t="shared" si="35"/>
        <v>#REF!</v>
      </c>
      <c r="BN27" s="19" t="e">
        <f ca="1" t="shared" si="35"/>
        <v>#REF!</v>
      </c>
      <c r="BO27" s="19" t="e">
        <f ca="1" t="shared" si="35"/>
        <v>#REF!</v>
      </c>
      <c r="BP27" s="20" t="e">
        <f ca="1" t="shared" si="35"/>
        <v>#REF!</v>
      </c>
      <c r="BQ27" s="18" t="e">
        <f ca="1" t="shared" si="36"/>
        <v>#REF!</v>
      </c>
      <c r="BR27" s="19" t="e">
        <f ca="1" t="shared" si="36"/>
        <v>#REF!</v>
      </c>
      <c r="BS27" s="19" t="e">
        <f ca="1" t="shared" si="36"/>
        <v>#REF!</v>
      </c>
      <c r="BT27" s="20" t="e">
        <f ca="1" t="shared" si="36"/>
        <v>#REF!</v>
      </c>
      <c r="BU27" s="18" t="e">
        <f ca="1" t="shared" si="37"/>
        <v>#REF!</v>
      </c>
      <c r="BV27" s="19" t="e">
        <f ca="1" t="shared" si="37"/>
        <v>#REF!</v>
      </c>
      <c r="BW27" s="19" t="e">
        <f ca="1" t="shared" si="37"/>
        <v>#REF!</v>
      </c>
      <c r="BX27" s="20" t="e">
        <f ca="1" t="shared" si="37"/>
        <v>#REF!</v>
      </c>
    </row>
    <row r="28" spans="1:76" s="23" customFormat="1" ht="12.75">
      <c r="A28" s="17">
        <v>22</v>
      </c>
      <c r="B28" s="52">
        <f>'Сводная ведомость'!C27</f>
        <v>0</v>
      </c>
      <c r="C28" s="88">
        <v>0</v>
      </c>
      <c r="D28" s="89">
        <v>0</v>
      </c>
      <c r="E28" s="89">
        <v>0</v>
      </c>
      <c r="F28" s="90">
        <v>0</v>
      </c>
      <c r="G28" s="69">
        <f t="shared" si="2"/>
        <v>1</v>
      </c>
      <c r="H28" s="70">
        <f t="shared" si="19"/>
        <v>0</v>
      </c>
      <c r="I28" s="18" t="e">
        <f ca="1" t="shared" si="20"/>
        <v>#REF!</v>
      </c>
      <c r="J28" s="19" t="e">
        <f ca="1" t="shared" si="20"/>
        <v>#REF!</v>
      </c>
      <c r="K28" s="19" t="e">
        <f ca="1" t="shared" si="20"/>
        <v>#REF!</v>
      </c>
      <c r="L28" s="20" t="e">
        <f ca="1" t="shared" si="20"/>
        <v>#REF!</v>
      </c>
      <c r="M28" s="21" t="e">
        <f ca="1" t="shared" si="22"/>
        <v>#REF!</v>
      </c>
      <c r="N28" s="19" t="e">
        <f ca="1" t="shared" si="22"/>
        <v>#REF!</v>
      </c>
      <c r="O28" s="19" t="e">
        <f ca="1" t="shared" si="22"/>
        <v>#REF!</v>
      </c>
      <c r="P28" s="22" t="e">
        <f ca="1" t="shared" si="22"/>
        <v>#REF!</v>
      </c>
      <c r="Q28" s="18" t="e">
        <f ca="1" t="shared" si="23"/>
        <v>#REF!</v>
      </c>
      <c r="R28" s="19" t="e">
        <f ca="1" t="shared" si="23"/>
        <v>#REF!</v>
      </c>
      <c r="S28" s="19" t="e">
        <f ca="1" t="shared" si="23"/>
        <v>#REF!</v>
      </c>
      <c r="T28" s="20" t="e">
        <f ca="1" t="shared" si="23"/>
        <v>#REF!</v>
      </c>
      <c r="U28" s="21" t="e">
        <f ca="1" t="shared" si="24"/>
        <v>#REF!</v>
      </c>
      <c r="V28" s="19" t="e">
        <f ca="1" t="shared" si="24"/>
        <v>#REF!</v>
      </c>
      <c r="W28" s="19" t="e">
        <f ca="1" t="shared" si="24"/>
        <v>#REF!</v>
      </c>
      <c r="X28" s="22" t="e">
        <f ca="1" t="shared" si="24"/>
        <v>#REF!</v>
      </c>
      <c r="Y28" s="18" t="e">
        <f ca="1" t="shared" si="25"/>
        <v>#REF!</v>
      </c>
      <c r="Z28" s="19" t="e">
        <f ca="1" t="shared" si="25"/>
        <v>#REF!</v>
      </c>
      <c r="AA28" s="19" t="e">
        <f ca="1" t="shared" si="25"/>
        <v>#REF!</v>
      </c>
      <c r="AB28" s="20" t="e">
        <f ca="1" t="shared" si="25"/>
        <v>#REF!</v>
      </c>
      <c r="AC28" s="21" t="e">
        <f ca="1" t="shared" si="26"/>
        <v>#REF!</v>
      </c>
      <c r="AD28" s="19" t="e">
        <f ca="1" t="shared" si="26"/>
        <v>#REF!</v>
      </c>
      <c r="AE28" s="19" t="e">
        <f ca="1" t="shared" si="26"/>
        <v>#REF!</v>
      </c>
      <c r="AF28" s="22" t="e">
        <f ca="1" t="shared" si="26"/>
        <v>#REF!</v>
      </c>
      <c r="AG28" s="18" t="e">
        <f ca="1" t="shared" si="27"/>
        <v>#REF!</v>
      </c>
      <c r="AH28" s="19" t="e">
        <f ca="1" t="shared" si="27"/>
        <v>#REF!</v>
      </c>
      <c r="AI28" s="19" t="e">
        <f ca="1" t="shared" si="27"/>
        <v>#REF!</v>
      </c>
      <c r="AJ28" s="20" t="e">
        <f ca="1" t="shared" si="27"/>
        <v>#REF!</v>
      </c>
      <c r="AK28" s="21" t="e">
        <f ca="1" t="shared" si="28"/>
        <v>#REF!</v>
      </c>
      <c r="AL28" s="19" t="e">
        <f ca="1" t="shared" si="28"/>
        <v>#REF!</v>
      </c>
      <c r="AM28" s="19" t="e">
        <f ca="1" t="shared" si="28"/>
        <v>#REF!</v>
      </c>
      <c r="AN28" s="22" t="e">
        <f ca="1" t="shared" si="28"/>
        <v>#REF!</v>
      </c>
      <c r="AO28" s="18" t="e">
        <f ca="1" t="shared" si="29"/>
        <v>#REF!</v>
      </c>
      <c r="AP28" s="19" t="e">
        <f ca="1" t="shared" si="29"/>
        <v>#REF!</v>
      </c>
      <c r="AQ28" s="19" t="e">
        <f ca="1" t="shared" si="29"/>
        <v>#REF!</v>
      </c>
      <c r="AR28" s="20" t="e">
        <f ca="1" t="shared" si="29"/>
        <v>#REF!</v>
      </c>
      <c r="AS28" s="18" t="e">
        <f ca="1" t="shared" si="30"/>
        <v>#REF!</v>
      </c>
      <c r="AT28" s="19" t="e">
        <f ca="1" t="shared" si="30"/>
        <v>#REF!</v>
      </c>
      <c r="AU28" s="19" t="e">
        <f ca="1" t="shared" si="30"/>
        <v>#REF!</v>
      </c>
      <c r="AV28" s="20" t="e">
        <f ca="1" t="shared" si="30"/>
        <v>#REF!</v>
      </c>
      <c r="AW28" s="21" t="e">
        <f ca="1" t="shared" si="31"/>
        <v>#REF!</v>
      </c>
      <c r="AX28" s="19" t="e">
        <f ca="1" t="shared" si="31"/>
        <v>#REF!</v>
      </c>
      <c r="AY28" s="19" t="e">
        <f ca="1" t="shared" si="31"/>
        <v>#REF!</v>
      </c>
      <c r="AZ28" s="22" t="e">
        <f ca="1" t="shared" si="31"/>
        <v>#REF!</v>
      </c>
      <c r="BA28" s="18" t="e">
        <f ca="1" t="shared" si="32"/>
        <v>#REF!</v>
      </c>
      <c r="BB28" s="19" t="e">
        <f ca="1" t="shared" si="32"/>
        <v>#REF!</v>
      </c>
      <c r="BC28" s="19" t="e">
        <f ca="1" t="shared" si="32"/>
        <v>#REF!</v>
      </c>
      <c r="BD28" s="20" t="e">
        <f ca="1" t="shared" si="32"/>
        <v>#REF!</v>
      </c>
      <c r="BE28" s="18" t="e">
        <f ca="1" t="shared" si="33"/>
        <v>#REF!</v>
      </c>
      <c r="BF28" s="19" t="e">
        <f ca="1" t="shared" si="33"/>
        <v>#REF!</v>
      </c>
      <c r="BG28" s="19" t="e">
        <f ca="1" t="shared" si="33"/>
        <v>#REF!</v>
      </c>
      <c r="BH28" s="20" t="e">
        <f ca="1" t="shared" si="33"/>
        <v>#REF!</v>
      </c>
      <c r="BI28" s="21" t="e">
        <f ca="1" t="shared" si="34"/>
        <v>#REF!</v>
      </c>
      <c r="BJ28" s="19" t="e">
        <f ca="1" t="shared" si="34"/>
        <v>#REF!</v>
      </c>
      <c r="BK28" s="19" t="e">
        <f ca="1" t="shared" si="34"/>
        <v>#REF!</v>
      </c>
      <c r="BL28" s="22" t="e">
        <f ca="1" t="shared" si="34"/>
        <v>#REF!</v>
      </c>
      <c r="BM28" s="18" t="e">
        <f ca="1" t="shared" si="35"/>
        <v>#REF!</v>
      </c>
      <c r="BN28" s="19" t="e">
        <f ca="1" t="shared" si="35"/>
        <v>#REF!</v>
      </c>
      <c r="BO28" s="19" t="e">
        <f ca="1" t="shared" si="35"/>
        <v>#REF!</v>
      </c>
      <c r="BP28" s="20" t="e">
        <f ca="1" t="shared" si="35"/>
        <v>#REF!</v>
      </c>
      <c r="BQ28" s="18" t="e">
        <f ca="1" t="shared" si="36"/>
        <v>#REF!</v>
      </c>
      <c r="BR28" s="19" t="e">
        <f ca="1" t="shared" si="36"/>
        <v>#REF!</v>
      </c>
      <c r="BS28" s="19" t="e">
        <f ca="1" t="shared" si="36"/>
        <v>#REF!</v>
      </c>
      <c r="BT28" s="20" t="e">
        <f ca="1" t="shared" si="36"/>
        <v>#REF!</v>
      </c>
      <c r="BU28" s="18" t="e">
        <f ca="1" t="shared" si="37"/>
        <v>#REF!</v>
      </c>
      <c r="BV28" s="19" t="e">
        <f ca="1" t="shared" si="37"/>
        <v>#REF!</v>
      </c>
      <c r="BW28" s="19" t="e">
        <f ca="1" t="shared" si="37"/>
        <v>#REF!</v>
      </c>
      <c r="BX28" s="20" t="e">
        <f ca="1" t="shared" si="37"/>
        <v>#REF!</v>
      </c>
    </row>
    <row r="29" spans="1:76" s="23" customFormat="1" ht="12.75">
      <c r="A29" s="17">
        <v>23</v>
      </c>
      <c r="B29" s="52">
        <f>'Сводная ведомость'!C28</f>
        <v>0</v>
      </c>
      <c r="C29" s="88">
        <v>0</v>
      </c>
      <c r="D29" s="89">
        <v>0</v>
      </c>
      <c r="E29" s="89">
        <v>0</v>
      </c>
      <c r="F29" s="90">
        <v>0</v>
      </c>
      <c r="G29" s="69">
        <f t="shared" si="2"/>
        <v>1</v>
      </c>
      <c r="H29" s="70">
        <f t="shared" si="19"/>
        <v>0</v>
      </c>
      <c r="I29" s="18" t="e">
        <f ca="1" t="shared" si="20"/>
        <v>#REF!</v>
      </c>
      <c r="J29" s="19" t="e">
        <f ca="1" t="shared" si="20"/>
        <v>#REF!</v>
      </c>
      <c r="K29" s="19" t="e">
        <f ca="1" t="shared" si="20"/>
        <v>#REF!</v>
      </c>
      <c r="L29" s="20" t="e">
        <f ca="1" t="shared" si="20"/>
        <v>#REF!</v>
      </c>
      <c r="M29" s="21" t="e">
        <f ca="1" t="shared" si="22"/>
        <v>#REF!</v>
      </c>
      <c r="N29" s="19" t="e">
        <f ca="1" t="shared" si="22"/>
        <v>#REF!</v>
      </c>
      <c r="O29" s="19" t="e">
        <f ca="1" t="shared" si="22"/>
        <v>#REF!</v>
      </c>
      <c r="P29" s="22" t="e">
        <f ca="1" t="shared" si="22"/>
        <v>#REF!</v>
      </c>
      <c r="Q29" s="18" t="e">
        <f ca="1" t="shared" si="23"/>
        <v>#REF!</v>
      </c>
      <c r="R29" s="19" t="e">
        <f ca="1" t="shared" si="23"/>
        <v>#REF!</v>
      </c>
      <c r="S29" s="19" t="e">
        <f ca="1" t="shared" si="23"/>
        <v>#REF!</v>
      </c>
      <c r="T29" s="20" t="e">
        <f ca="1" t="shared" si="23"/>
        <v>#REF!</v>
      </c>
      <c r="U29" s="21" t="e">
        <f ca="1" t="shared" si="24"/>
        <v>#REF!</v>
      </c>
      <c r="V29" s="19" t="e">
        <f ca="1" t="shared" si="24"/>
        <v>#REF!</v>
      </c>
      <c r="W29" s="19" t="e">
        <f ca="1" t="shared" si="24"/>
        <v>#REF!</v>
      </c>
      <c r="X29" s="22" t="e">
        <f ca="1" t="shared" si="24"/>
        <v>#REF!</v>
      </c>
      <c r="Y29" s="18" t="e">
        <f ca="1" t="shared" si="25"/>
        <v>#REF!</v>
      </c>
      <c r="Z29" s="19" t="e">
        <f ca="1" t="shared" si="25"/>
        <v>#REF!</v>
      </c>
      <c r="AA29" s="19" t="e">
        <f ca="1" t="shared" si="25"/>
        <v>#REF!</v>
      </c>
      <c r="AB29" s="20" t="e">
        <f ca="1" t="shared" si="25"/>
        <v>#REF!</v>
      </c>
      <c r="AC29" s="21" t="e">
        <f ca="1" t="shared" si="26"/>
        <v>#REF!</v>
      </c>
      <c r="AD29" s="19" t="e">
        <f ca="1" t="shared" si="26"/>
        <v>#REF!</v>
      </c>
      <c r="AE29" s="19" t="e">
        <f ca="1" t="shared" si="26"/>
        <v>#REF!</v>
      </c>
      <c r="AF29" s="22" t="e">
        <f ca="1" t="shared" si="26"/>
        <v>#REF!</v>
      </c>
      <c r="AG29" s="18" t="e">
        <f ca="1" t="shared" si="27"/>
        <v>#REF!</v>
      </c>
      <c r="AH29" s="19" t="e">
        <f ca="1" t="shared" si="27"/>
        <v>#REF!</v>
      </c>
      <c r="AI29" s="19" t="e">
        <f ca="1" t="shared" si="27"/>
        <v>#REF!</v>
      </c>
      <c r="AJ29" s="20" t="e">
        <f ca="1" t="shared" si="27"/>
        <v>#REF!</v>
      </c>
      <c r="AK29" s="21" t="e">
        <f ca="1" t="shared" si="28"/>
        <v>#REF!</v>
      </c>
      <c r="AL29" s="19" t="e">
        <f ca="1" t="shared" si="28"/>
        <v>#REF!</v>
      </c>
      <c r="AM29" s="19" t="e">
        <f ca="1" t="shared" si="28"/>
        <v>#REF!</v>
      </c>
      <c r="AN29" s="22" t="e">
        <f ca="1" t="shared" si="28"/>
        <v>#REF!</v>
      </c>
      <c r="AO29" s="18" t="e">
        <f ca="1" t="shared" si="29"/>
        <v>#REF!</v>
      </c>
      <c r="AP29" s="19" t="e">
        <f ca="1" t="shared" si="29"/>
        <v>#REF!</v>
      </c>
      <c r="AQ29" s="19" t="e">
        <f ca="1" t="shared" si="29"/>
        <v>#REF!</v>
      </c>
      <c r="AR29" s="20" t="e">
        <f ca="1" t="shared" si="29"/>
        <v>#REF!</v>
      </c>
      <c r="AS29" s="18" t="e">
        <f ca="1" t="shared" si="30"/>
        <v>#REF!</v>
      </c>
      <c r="AT29" s="19" t="e">
        <f ca="1" t="shared" si="30"/>
        <v>#REF!</v>
      </c>
      <c r="AU29" s="19" t="e">
        <f ca="1" t="shared" si="30"/>
        <v>#REF!</v>
      </c>
      <c r="AV29" s="20" t="e">
        <f ca="1" t="shared" si="30"/>
        <v>#REF!</v>
      </c>
      <c r="AW29" s="21" t="e">
        <f ca="1" t="shared" si="31"/>
        <v>#REF!</v>
      </c>
      <c r="AX29" s="19" t="e">
        <f ca="1" t="shared" si="31"/>
        <v>#REF!</v>
      </c>
      <c r="AY29" s="19" t="e">
        <f ca="1" t="shared" si="31"/>
        <v>#REF!</v>
      </c>
      <c r="AZ29" s="22" t="e">
        <f ca="1" t="shared" si="31"/>
        <v>#REF!</v>
      </c>
      <c r="BA29" s="18" t="e">
        <f ca="1" t="shared" si="32"/>
        <v>#REF!</v>
      </c>
      <c r="BB29" s="19" t="e">
        <f ca="1" t="shared" si="32"/>
        <v>#REF!</v>
      </c>
      <c r="BC29" s="19" t="e">
        <f ca="1" t="shared" si="32"/>
        <v>#REF!</v>
      </c>
      <c r="BD29" s="20" t="e">
        <f ca="1" t="shared" si="32"/>
        <v>#REF!</v>
      </c>
      <c r="BE29" s="18" t="e">
        <f ca="1" t="shared" si="33"/>
        <v>#REF!</v>
      </c>
      <c r="BF29" s="19" t="e">
        <f ca="1" t="shared" si="33"/>
        <v>#REF!</v>
      </c>
      <c r="BG29" s="19" t="e">
        <f ca="1" t="shared" si="33"/>
        <v>#REF!</v>
      </c>
      <c r="BH29" s="20" t="e">
        <f ca="1" t="shared" si="33"/>
        <v>#REF!</v>
      </c>
      <c r="BI29" s="21" t="e">
        <f ca="1" t="shared" si="34"/>
        <v>#REF!</v>
      </c>
      <c r="BJ29" s="19" t="e">
        <f ca="1" t="shared" si="34"/>
        <v>#REF!</v>
      </c>
      <c r="BK29" s="19" t="e">
        <f ca="1" t="shared" si="34"/>
        <v>#REF!</v>
      </c>
      <c r="BL29" s="22" t="e">
        <f ca="1" t="shared" si="34"/>
        <v>#REF!</v>
      </c>
      <c r="BM29" s="18" t="e">
        <f ca="1" t="shared" si="35"/>
        <v>#REF!</v>
      </c>
      <c r="BN29" s="19" t="e">
        <f ca="1" t="shared" si="35"/>
        <v>#REF!</v>
      </c>
      <c r="BO29" s="19" t="e">
        <f ca="1" t="shared" si="35"/>
        <v>#REF!</v>
      </c>
      <c r="BP29" s="20" t="e">
        <f ca="1" t="shared" si="35"/>
        <v>#REF!</v>
      </c>
      <c r="BQ29" s="18" t="e">
        <f ca="1" t="shared" si="36"/>
        <v>#REF!</v>
      </c>
      <c r="BR29" s="19" t="e">
        <f ca="1" t="shared" si="36"/>
        <v>#REF!</v>
      </c>
      <c r="BS29" s="19" t="e">
        <f ca="1" t="shared" si="36"/>
        <v>#REF!</v>
      </c>
      <c r="BT29" s="20" t="e">
        <f ca="1" t="shared" si="36"/>
        <v>#REF!</v>
      </c>
      <c r="BU29" s="18" t="e">
        <f ca="1" t="shared" si="37"/>
        <v>#REF!</v>
      </c>
      <c r="BV29" s="19" t="e">
        <f ca="1" t="shared" si="37"/>
        <v>#REF!</v>
      </c>
      <c r="BW29" s="19" t="e">
        <f ca="1" t="shared" si="37"/>
        <v>#REF!</v>
      </c>
      <c r="BX29" s="20" t="e">
        <f ca="1" t="shared" si="37"/>
        <v>#REF!</v>
      </c>
    </row>
    <row r="30" spans="1:76" s="23" customFormat="1" ht="12.75">
      <c r="A30" s="17">
        <v>24</v>
      </c>
      <c r="B30" s="52">
        <f>'Сводная ведомость'!C29</f>
        <v>0</v>
      </c>
      <c r="C30" s="88">
        <v>0</v>
      </c>
      <c r="D30" s="89">
        <v>0</v>
      </c>
      <c r="E30" s="89">
        <v>0</v>
      </c>
      <c r="F30" s="90">
        <v>0</v>
      </c>
      <c r="G30" s="69">
        <f t="shared" si="2"/>
        <v>1</v>
      </c>
      <c r="H30" s="70">
        <f t="shared" si="19"/>
        <v>0</v>
      </c>
      <c r="I30" s="18" t="e">
        <f ca="1" t="shared" si="20"/>
        <v>#REF!</v>
      </c>
      <c r="J30" s="19" t="e">
        <f ca="1" t="shared" si="20"/>
        <v>#REF!</v>
      </c>
      <c r="K30" s="19" t="e">
        <f ca="1" t="shared" si="20"/>
        <v>#REF!</v>
      </c>
      <c r="L30" s="20" t="e">
        <f ca="1" t="shared" si="20"/>
        <v>#REF!</v>
      </c>
      <c r="M30" s="21" t="e">
        <f ca="1" t="shared" si="22"/>
        <v>#REF!</v>
      </c>
      <c r="N30" s="19" t="e">
        <f ca="1" t="shared" si="22"/>
        <v>#REF!</v>
      </c>
      <c r="O30" s="19" t="e">
        <f ca="1" t="shared" si="22"/>
        <v>#REF!</v>
      </c>
      <c r="P30" s="22" t="e">
        <f ca="1" t="shared" si="22"/>
        <v>#REF!</v>
      </c>
      <c r="Q30" s="18" t="e">
        <f ca="1" t="shared" si="23"/>
        <v>#REF!</v>
      </c>
      <c r="R30" s="19" t="e">
        <f ca="1" t="shared" si="23"/>
        <v>#REF!</v>
      </c>
      <c r="S30" s="19" t="e">
        <f ca="1" t="shared" si="23"/>
        <v>#REF!</v>
      </c>
      <c r="T30" s="20" t="e">
        <f ca="1" t="shared" si="23"/>
        <v>#REF!</v>
      </c>
      <c r="U30" s="21" t="e">
        <f ca="1" t="shared" si="24"/>
        <v>#REF!</v>
      </c>
      <c r="V30" s="19" t="e">
        <f ca="1" t="shared" si="24"/>
        <v>#REF!</v>
      </c>
      <c r="W30" s="19" t="e">
        <f ca="1" t="shared" si="24"/>
        <v>#REF!</v>
      </c>
      <c r="X30" s="22" t="e">
        <f ca="1" t="shared" si="24"/>
        <v>#REF!</v>
      </c>
      <c r="Y30" s="18" t="e">
        <f ca="1" t="shared" si="25"/>
        <v>#REF!</v>
      </c>
      <c r="Z30" s="19" t="e">
        <f ca="1" t="shared" si="25"/>
        <v>#REF!</v>
      </c>
      <c r="AA30" s="19" t="e">
        <f ca="1" t="shared" si="25"/>
        <v>#REF!</v>
      </c>
      <c r="AB30" s="20" t="e">
        <f ca="1" t="shared" si="25"/>
        <v>#REF!</v>
      </c>
      <c r="AC30" s="21" t="e">
        <f ca="1" t="shared" si="26"/>
        <v>#REF!</v>
      </c>
      <c r="AD30" s="19" t="e">
        <f ca="1" t="shared" si="26"/>
        <v>#REF!</v>
      </c>
      <c r="AE30" s="19" t="e">
        <f ca="1" t="shared" si="26"/>
        <v>#REF!</v>
      </c>
      <c r="AF30" s="22" t="e">
        <f ca="1" t="shared" si="26"/>
        <v>#REF!</v>
      </c>
      <c r="AG30" s="18" t="e">
        <f ca="1" t="shared" si="27"/>
        <v>#REF!</v>
      </c>
      <c r="AH30" s="19" t="e">
        <f ca="1" t="shared" si="27"/>
        <v>#REF!</v>
      </c>
      <c r="AI30" s="19" t="e">
        <f ca="1" t="shared" si="27"/>
        <v>#REF!</v>
      </c>
      <c r="AJ30" s="20" t="e">
        <f ca="1" t="shared" si="27"/>
        <v>#REF!</v>
      </c>
      <c r="AK30" s="21" t="e">
        <f ca="1" t="shared" si="28"/>
        <v>#REF!</v>
      </c>
      <c r="AL30" s="19" t="e">
        <f ca="1" t="shared" si="28"/>
        <v>#REF!</v>
      </c>
      <c r="AM30" s="19" t="e">
        <f ca="1" t="shared" si="28"/>
        <v>#REF!</v>
      </c>
      <c r="AN30" s="22" t="e">
        <f ca="1" t="shared" si="28"/>
        <v>#REF!</v>
      </c>
      <c r="AO30" s="18" t="e">
        <f ca="1" t="shared" si="29"/>
        <v>#REF!</v>
      </c>
      <c r="AP30" s="19" t="e">
        <f ca="1" t="shared" si="29"/>
        <v>#REF!</v>
      </c>
      <c r="AQ30" s="19" t="e">
        <f ca="1" t="shared" si="29"/>
        <v>#REF!</v>
      </c>
      <c r="AR30" s="20" t="e">
        <f ca="1" t="shared" si="29"/>
        <v>#REF!</v>
      </c>
      <c r="AS30" s="18" t="e">
        <f ca="1" t="shared" si="30"/>
        <v>#REF!</v>
      </c>
      <c r="AT30" s="19" t="e">
        <f ca="1" t="shared" si="30"/>
        <v>#REF!</v>
      </c>
      <c r="AU30" s="19" t="e">
        <f ca="1" t="shared" si="30"/>
        <v>#REF!</v>
      </c>
      <c r="AV30" s="20" t="e">
        <f ca="1" t="shared" si="30"/>
        <v>#REF!</v>
      </c>
      <c r="AW30" s="21" t="e">
        <f ca="1" t="shared" si="31"/>
        <v>#REF!</v>
      </c>
      <c r="AX30" s="19" t="e">
        <f ca="1" t="shared" si="31"/>
        <v>#REF!</v>
      </c>
      <c r="AY30" s="19" t="e">
        <f ca="1" t="shared" si="31"/>
        <v>#REF!</v>
      </c>
      <c r="AZ30" s="22" t="e">
        <f ca="1" t="shared" si="31"/>
        <v>#REF!</v>
      </c>
      <c r="BA30" s="18" t="e">
        <f ca="1" t="shared" si="32"/>
        <v>#REF!</v>
      </c>
      <c r="BB30" s="19" t="e">
        <f ca="1" t="shared" si="32"/>
        <v>#REF!</v>
      </c>
      <c r="BC30" s="19" t="e">
        <f ca="1" t="shared" si="32"/>
        <v>#REF!</v>
      </c>
      <c r="BD30" s="20" t="e">
        <f ca="1" t="shared" si="32"/>
        <v>#REF!</v>
      </c>
      <c r="BE30" s="18" t="e">
        <f ca="1" t="shared" si="33"/>
        <v>#REF!</v>
      </c>
      <c r="BF30" s="19" t="e">
        <f ca="1" t="shared" si="33"/>
        <v>#REF!</v>
      </c>
      <c r="BG30" s="19" t="e">
        <f ca="1" t="shared" si="33"/>
        <v>#REF!</v>
      </c>
      <c r="BH30" s="20" t="e">
        <f ca="1" t="shared" si="33"/>
        <v>#REF!</v>
      </c>
      <c r="BI30" s="21" t="e">
        <f ca="1" t="shared" si="34"/>
        <v>#REF!</v>
      </c>
      <c r="BJ30" s="19" t="e">
        <f ca="1" t="shared" si="34"/>
        <v>#REF!</v>
      </c>
      <c r="BK30" s="19" t="e">
        <f ca="1" t="shared" si="34"/>
        <v>#REF!</v>
      </c>
      <c r="BL30" s="22" t="e">
        <f ca="1" t="shared" si="34"/>
        <v>#REF!</v>
      </c>
      <c r="BM30" s="18" t="e">
        <f ca="1" t="shared" si="35"/>
        <v>#REF!</v>
      </c>
      <c r="BN30" s="19" t="e">
        <f ca="1" t="shared" si="35"/>
        <v>#REF!</v>
      </c>
      <c r="BO30" s="19" t="e">
        <f ca="1" t="shared" si="35"/>
        <v>#REF!</v>
      </c>
      <c r="BP30" s="20" t="e">
        <f ca="1" t="shared" si="35"/>
        <v>#REF!</v>
      </c>
      <c r="BQ30" s="18" t="e">
        <f ca="1" t="shared" si="36"/>
        <v>#REF!</v>
      </c>
      <c r="BR30" s="19" t="e">
        <f ca="1" t="shared" si="36"/>
        <v>#REF!</v>
      </c>
      <c r="BS30" s="19" t="e">
        <f ca="1" t="shared" si="36"/>
        <v>#REF!</v>
      </c>
      <c r="BT30" s="20" t="e">
        <f ca="1" t="shared" si="36"/>
        <v>#REF!</v>
      </c>
      <c r="BU30" s="18" t="e">
        <f ca="1" t="shared" si="37"/>
        <v>#REF!</v>
      </c>
      <c r="BV30" s="19" t="e">
        <f ca="1" t="shared" si="37"/>
        <v>#REF!</v>
      </c>
      <c r="BW30" s="19" t="e">
        <f ca="1" t="shared" si="37"/>
        <v>#REF!</v>
      </c>
      <c r="BX30" s="20" t="e">
        <f ca="1" t="shared" si="37"/>
        <v>#REF!</v>
      </c>
    </row>
    <row r="31" spans="1:76" s="23" customFormat="1" ht="12.75">
      <c r="A31" s="17">
        <v>25</v>
      </c>
      <c r="B31" s="52">
        <f>'Сводная ведомость'!C30</f>
        <v>0</v>
      </c>
      <c r="C31" s="88">
        <v>0</v>
      </c>
      <c r="D31" s="89">
        <v>0</v>
      </c>
      <c r="E31" s="89">
        <v>0</v>
      </c>
      <c r="F31" s="90">
        <v>0</v>
      </c>
      <c r="G31" s="69">
        <f t="shared" si="2"/>
        <v>1</v>
      </c>
      <c r="H31" s="70">
        <f t="shared" si="19"/>
        <v>0</v>
      </c>
      <c r="I31" s="18" t="e">
        <f ca="1" t="shared" si="20"/>
        <v>#REF!</v>
      </c>
      <c r="J31" s="19" t="e">
        <f ca="1" t="shared" si="20"/>
        <v>#REF!</v>
      </c>
      <c r="K31" s="19" t="e">
        <f ca="1" t="shared" si="20"/>
        <v>#REF!</v>
      </c>
      <c r="L31" s="20" t="e">
        <f ca="1" t="shared" si="20"/>
        <v>#REF!</v>
      </c>
      <c r="M31" s="21" t="e">
        <f ca="1" t="shared" si="22"/>
        <v>#REF!</v>
      </c>
      <c r="N31" s="19" t="e">
        <f ca="1" t="shared" si="22"/>
        <v>#REF!</v>
      </c>
      <c r="O31" s="19" t="e">
        <f ca="1" t="shared" si="22"/>
        <v>#REF!</v>
      </c>
      <c r="P31" s="22" t="e">
        <f ca="1" t="shared" si="22"/>
        <v>#REF!</v>
      </c>
      <c r="Q31" s="18" t="e">
        <f ca="1" t="shared" si="23"/>
        <v>#REF!</v>
      </c>
      <c r="R31" s="19" t="e">
        <f ca="1" t="shared" si="23"/>
        <v>#REF!</v>
      </c>
      <c r="S31" s="19" t="e">
        <f ca="1" t="shared" si="23"/>
        <v>#REF!</v>
      </c>
      <c r="T31" s="20" t="e">
        <f ca="1" t="shared" si="23"/>
        <v>#REF!</v>
      </c>
      <c r="U31" s="21" t="e">
        <f ca="1" t="shared" si="24"/>
        <v>#REF!</v>
      </c>
      <c r="V31" s="19" t="e">
        <f ca="1" t="shared" si="24"/>
        <v>#REF!</v>
      </c>
      <c r="W31" s="19" t="e">
        <f ca="1" t="shared" si="24"/>
        <v>#REF!</v>
      </c>
      <c r="X31" s="22" t="e">
        <f ca="1" t="shared" si="24"/>
        <v>#REF!</v>
      </c>
      <c r="Y31" s="18" t="e">
        <f ca="1" t="shared" si="25"/>
        <v>#REF!</v>
      </c>
      <c r="Z31" s="19" t="e">
        <f ca="1" t="shared" si="25"/>
        <v>#REF!</v>
      </c>
      <c r="AA31" s="19" t="e">
        <f ca="1" t="shared" si="25"/>
        <v>#REF!</v>
      </c>
      <c r="AB31" s="20" t="e">
        <f ca="1" t="shared" si="25"/>
        <v>#REF!</v>
      </c>
      <c r="AC31" s="21" t="e">
        <f ca="1" t="shared" si="26"/>
        <v>#REF!</v>
      </c>
      <c r="AD31" s="19" t="e">
        <f ca="1" t="shared" si="26"/>
        <v>#REF!</v>
      </c>
      <c r="AE31" s="19" t="e">
        <f ca="1" t="shared" si="26"/>
        <v>#REF!</v>
      </c>
      <c r="AF31" s="22" t="e">
        <f ca="1" t="shared" si="26"/>
        <v>#REF!</v>
      </c>
      <c r="AG31" s="18" t="e">
        <f ca="1" t="shared" si="27"/>
        <v>#REF!</v>
      </c>
      <c r="AH31" s="19" t="e">
        <f ca="1" t="shared" si="27"/>
        <v>#REF!</v>
      </c>
      <c r="AI31" s="19" t="e">
        <f ca="1" t="shared" si="27"/>
        <v>#REF!</v>
      </c>
      <c r="AJ31" s="20" t="e">
        <f ca="1" t="shared" si="27"/>
        <v>#REF!</v>
      </c>
      <c r="AK31" s="21" t="e">
        <f ca="1" t="shared" si="28"/>
        <v>#REF!</v>
      </c>
      <c r="AL31" s="19" t="e">
        <f ca="1" t="shared" si="28"/>
        <v>#REF!</v>
      </c>
      <c r="AM31" s="19" t="e">
        <f ca="1" t="shared" si="28"/>
        <v>#REF!</v>
      </c>
      <c r="AN31" s="22" t="e">
        <f ca="1" t="shared" si="28"/>
        <v>#REF!</v>
      </c>
      <c r="AO31" s="18" t="e">
        <f ca="1" t="shared" si="29"/>
        <v>#REF!</v>
      </c>
      <c r="AP31" s="19" t="e">
        <f ca="1" t="shared" si="29"/>
        <v>#REF!</v>
      </c>
      <c r="AQ31" s="19" t="e">
        <f ca="1" t="shared" si="29"/>
        <v>#REF!</v>
      </c>
      <c r="AR31" s="20" t="e">
        <f ca="1" t="shared" si="29"/>
        <v>#REF!</v>
      </c>
      <c r="AS31" s="18" t="e">
        <f ca="1" t="shared" si="30"/>
        <v>#REF!</v>
      </c>
      <c r="AT31" s="19" t="e">
        <f ca="1" t="shared" si="30"/>
        <v>#REF!</v>
      </c>
      <c r="AU31" s="19" t="e">
        <f ca="1" t="shared" si="30"/>
        <v>#REF!</v>
      </c>
      <c r="AV31" s="20" t="e">
        <f ca="1" t="shared" si="30"/>
        <v>#REF!</v>
      </c>
      <c r="AW31" s="21" t="e">
        <f ca="1" t="shared" si="31"/>
        <v>#REF!</v>
      </c>
      <c r="AX31" s="19" t="e">
        <f ca="1" t="shared" si="31"/>
        <v>#REF!</v>
      </c>
      <c r="AY31" s="19" t="e">
        <f ca="1" t="shared" si="31"/>
        <v>#REF!</v>
      </c>
      <c r="AZ31" s="22" t="e">
        <f ca="1" t="shared" si="31"/>
        <v>#REF!</v>
      </c>
      <c r="BA31" s="18" t="e">
        <f ca="1" t="shared" si="32"/>
        <v>#REF!</v>
      </c>
      <c r="BB31" s="19" t="e">
        <f ca="1" t="shared" si="32"/>
        <v>#REF!</v>
      </c>
      <c r="BC31" s="19" t="e">
        <f ca="1" t="shared" si="32"/>
        <v>#REF!</v>
      </c>
      <c r="BD31" s="20" t="e">
        <f ca="1" t="shared" si="32"/>
        <v>#REF!</v>
      </c>
      <c r="BE31" s="18" t="e">
        <f ca="1" t="shared" si="33"/>
        <v>#REF!</v>
      </c>
      <c r="BF31" s="19" t="e">
        <f ca="1" t="shared" si="33"/>
        <v>#REF!</v>
      </c>
      <c r="BG31" s="19" t="e">
        <f ca="1" t="shared" si="33"/>
        <v>#REF!</v>
      </c>
      <c r="BH31" s="20" t="e">
        <f ca="1" t="shared" si="33"/>
        <v>#REF!</v>
      </c>
      <c r="BI31" s="21" t="e">
        <f ca="1" t="shared" si="34"/>
        <v>#REF!</v>
      </c>
      <c r="BJ31" s="19" t="e">
        <f ca="1" t="shared" si="34"/>
        <v>#REF!</v>
      </c>
      <c r="BK31" s="19" t="e">
        <f ca="1" t="shared" si="34"/>
        <v>#REF!</v>
      </c>
      <c r="BL31" s="22" t="e">
        <f ca="1" t="shared" si="34"/>
        <v>#REF!</v>
      </c>
      <c r="BM31" s="18" t="e">
        <f ca="1" t="shared" si="35"/>
        <v>#REF!</v>
      </c>
      <c r="BN31" s="19" t="e">
        <f ca="1" t="shared" si="35"/>
        <v>#REF!</v>
      </c>
      <c r="BO31" s="19" t="e">
        <f ca="1" t="shared" si="35"/>
        <v>#REF!</v>
      </c>
      <c r="BP31" s="20" t="e">
        <f ca="1" t="shared" si="35"/>
        <v>#REF!</v>
      </c>
      <c r="BQ31" s="18" t="e">
        <f ca="1" t="shared" si="36"/>
        <v>#REF!</v>
      </c>
      <c r="BR31" s="19" t="e">
        <f ca="1" t="shared" si="36"/>
        <v>#REF!</v>
      </c>
      <c r="BS31" s="19" t="e">
        <f ca="1" t="shared" si="36"/>
        <v>#REF!</v>
      </c>
      <c r="BT31" s="20" t="e">
        <f ca="1" t="shared" si="36"/>
        <v>#REF!</v>
      </c>
      <c r="BU31" s="18" t="e">
        <f ca="1" t="shared" si="37"/>
        <v>#REF!</v>
      </c>
      <c r="BV31" s="19" t="e">
        <f ca="1" t="shared" si="37"/>
        <v>#REF!</v>
      </c>
      <c r="BW31" s="19" t="e">
        <f ca="1" t="shared" si="37"/>
        <v>#REF!</v>
      </c>
      <c r="BX31" s="20" t="e">
        <f ca="1" t="shared" si="37"/>
        <v>#REF!</v>
      </c>
    </row>
    <row r="32" spans="1:76" s="23" customFormat="1" ht="12.75">
      <c r="A32" s="17">
        <v>26</v>
      </c>
      <c r="B32" s="52">
        <f>'Сводная ведомость'!C34</f>
        <v>0</v>
      </c>
      <c r="C32" s="88">
        <v>0</v>
      </c>
      <c r="D32" s="89">
        <v>0</v>
      </c>
      <c r="E32" s="89">
        <v>0</v>
      </c>
      <c r="F32" s="90">
        <v>0</v>
      </c>
      <c r="G32" s="69">
        <f t="shared" si="2"/>
        <v>1</v>
      </c>
      <c r="H32" s="70">
        <f t="shared" si="19"/>
        <v>0</v>
      </c>
      <c r="I32" s="18" t="e">
        <f ca="1" t="shared" si="20"/>
        <v>#REF!</v>
      </c>
      <c r="J32" s="19" t="e">
        <f ca="1" t="shared" si="20"/>
        <v>#REF!</v>
      </c>
      <c r="K32" s="19" t="e">
        <f ca="1" t="shared" si="20"/>
        <v>#REF!</v>
      </c>
      <c r="L32" s="20" t="e">
        <f ca="1" t="shared" si="20"/>
        <v>#REF!</v>
      </c>
      <c r="M32" s="21" t="e">
        <f ca="1" t="shared" si="22"/>
        <v>#REF!</v>
      </c>
      <c r="N32" s="19" t="e">
        <f ca="1" t="shared" si="22"/>
        <v>#REF!</v>
      </c>
      <c r="O32" s="19" t="e">
        <f ca="1" t="shared" si="22"/>
        <v>#REF!</v>
      </c>
      <c r="P32" s="22" t="e">
        <f ca="1" t="shared" si="22"/>
        <v>#REF!</v>
      </c>
      <c r="Q32" s="18" t="e">
        <f ca="1" t="shared" si="23"/>
        <v>#REF!</v>
      </c>
      <c r="R32" s="19" t="e">
        <f ca="1" t="shared" si="23"/>
        <v>#REF!</v>
      </c>
      <c r="S32" s="19" t="e">
        <f ca="1" t="shared" si="23"/>
        <v>#REF!</v>
      </c>
      <c r="T32" s="20" t="e">
        <f ca="1" t="shared" si="23"/>
        <v>#REF!</v>
      </c>
      <c r="U32" s="21" t="e">
        <f ca="1" t="shared" si="24"/>
        <v>#REF!</v>
      </c>
      <c r="V32" s="19" t="e">
        <f ca="1" t="shared" si="24"/>
        <v>#REF!</v>
      </c>
      <c r="W32" s="19" t="e">
        <f ca="1" t="shared" si="24"/>
        <v>#REF!</v>
      </c>
      <c r="X32" s="22" t="e">
        <f ca="1" t="shared" si="24"/>
        <v>#REF!</v>
      </c>
      <c r="Y32" s="18" t="e">
        <f ca="1" t="shared" si="25"/>
        <v>#REF!</v>
      </c>
      <c r="Z32" s="19" t="e">
        <f ca="1" t="shared" si="25"/>
        <v>#REF!</v>
      </c>
      <c r="AA32" s="19" t="e">
        <f ca="1" t="shared" si="25"/>
        <v>#REF!</v>
      </c>
      <c r="AB32" s="20" t="e">
        <f ca="1" t="shared" si="25"/>
        <v>#REF!</v>
      </c>
      <c r="AC32" s="21" t="e">
        <f ca="1" t="shared" si="26"/>
        <v>#REF!</v>
      </c>
      <c r="AD32" s="19" t="e">
        <f ca="1" t="shared" si="26"/>
        <v>#REF!</v>
      </c>
      <c r="AE32" s="19" t="e">
        <f ca="1" t="shared" si="26"/>
        <v>#REF!</v>
      </c>
      <c r="AF32" s="22" t="e">
        <f ca="1" t="shared" si="26"/>
        <v>#REF!</v>
      </c>
      <c r="AG32" s="18" t="e">
        <f ca="1" t="shared" si="27"/>
        <v>#REF!</v>
      </c>
      <c r="AH32" s="19" t="e">
        <f ca="1" t="shared" si="27"/>
        <v>#REF!</v>
      </c>
      <c r="AI32" s="19" t="e">
        <f ca="1" t="shared" si="27"/>
        <v>#REF!</v>
      </c>
      <c r="AJ32" s="20" t="e">
        <f ca="1" t="shared" si="27"/>
        <v>#REF!</v>
      </c>
      <c r="AK32" s="21" t="e">
        <f ca="1" t="shared" si="28"/>
        <v>#REF!</v>
      </c>
      <c r="AL32" s="19" t="e">
        <f ca="1" t="shared" si="28"/>
        <v>#REF!</v>
      </c>
      <c r="AM32" s="19" t="e">
        <f ca="1" t="shared" si="28"/>
        <v>#REF!</v>
      </c>
      <c r="AN32" s="22" t="e">
        <f ca="1" t="shared" si="28"/>
        <v>#REF!</v>
      </c>
      <c r="AO32" s="18" t="e">
        <f ca="1" t="shared" si="29"/>
        <v>#REF!</v>
      </c>
      <c r="AP32" s="19" t="e">
        <f ca="1" t="shared" si="29"/>
        <v>#REF!</v>
      </c>
      <c r="AQ32" s="19" t="e">
        <f ca="1" t="shared" si="29"/>
        <v>#REF!</v>
      </c>
      <c r="AR32" s="20" t="e">
        <f ca="1" t="shared" si="29"/>
        <v>#REF!</v>
      </c>
      <c r="AS32" s="18" t="e">
        <f ca="1" t="shared" si="30"/>
        <v>#REF!</v>
      </c>
      <c r="AT32" s="19" t="e">
        <f ca="1" t="shared" si="30"/>
        <v>#REF!</v>
      </c>
      <c r="AU32" s="19" t="e">
        <f ca="1" t="shared" si="30"/>
        <v>#REF!</v>
      </c>
      <c r="AV32" s="20" t="e">
        <f ca="1" t="shared" si="30"/>
        <v>#REF!</v>
      </c>
      <c r="AW32" s="21" t="e">
        <f ca="1" t="shared" si="31"/>
        <v>#REF!</v>
      </c>
      <c r="AX32" s="19" t="e">
        <f ca="1" t="shared" si="31"/>
        <v>#REF!</v>
      </c>
      <c r="AY32" s="19" t="e">
        <f ca="1" t="shared" si="31"/>
        <v>#REF!</v>
      </c>
      <c r="AZ32" s="22" t="e">
        <f ca="1" t="shared" si="31"/>
        <v>#REF!</v>
      </c>
      <c r="BA32" s="18" t="e">
        <f ca="1" t="shared" si="32"/>
        <v>#REF!</v>
      </c>
      <c r="BB32" s="19" t="e">
        <f ca="1" t="shared" si="32"/>
        <v>#REF!</v>
      </c>
      <c r="BC32" s="19" t="e">
        <f ca="1" t="shared" si="32"/>
        <v>#REF!</v>
      </c>
      <c r="BD32" s="20" t="e">
        <f ca="1" t="shared" si="32"/>
        <v>#REF!</v>
      </c>
      <c r="BE32" s="18" t="e">
        <f ca="1" t="shared" si="33"/>
        <v>#REF!</v>
      </c>
      <c r="BF32" s="19" t="e">
        <f ca="1" t="shared" si="33"/>
        <v>#REF!</v>
      </c>
      <c r="BG32" s="19" t="e">
        <f ca="1" t="shared" si="33"/>
        <v>#REF!</v>
      </c>
      <c r="BH32" s="20" t="e">
        <f ca="1" t="shared" si="33"/>
        <v>#REF!</v>
      </c>
      <c r="BI32" s="21" t="e">
        <f ca="1" t="shared" si="34"/>
        <v>#REF!</v>
      </c>
      <c r="BJ32" s="19" t="e">
        <f ca="1" t="shared" si="34"/>
        <v>#REF!</v>
      </c>
      <c r="BK32" s="19" t="e">
        <f ca="1" t="shared" si="34"/>
        <v>#REF!</v>
      </c>
      <c r="BL32" s="22" t="e">
        <f ca="1" t="shared" si="34"/>
        <v>#REF!</v>
      </c>
      <c r="BM32" s="18" t="e">
        <f ca="1" t="shared" si="35"/>
        <v>#REF!</v>
      </c>
      <c r="BN32" s="19" t="e">
        <f ca="1" t="shared" si="35"/>
        <v>#REF!</v>
      </c>
      <c r="BO32" s="19" t="e">
        <f ca="1" t="shared" si="35"/>
        <v>#REF!</v>
      </c>
      <c r="BP32" s="20" t="e">
        <f ca="1" t="shared" si="35"/>
        <v>#REF!</v>
      </c>
      <c r="BQ32" s="18" t="e">
        <f ca="1" t="shared" si="36"/>
        <v>#REF!</v>
      </c>
      <c r="BR32" s="19" t="e">
        <f ca="1" t="shared" si="36"/>
        <v>#REF!</v>
      </c>
      <c r="BS32" s="19" t="e">
        <f ca="1" t="shared" si="36"/>
        <v>#REF!</v>
      </c>
      <c r="BT32" s="20" t="e">
        <f ca="1" t="shared" si="36"/>
        <v>#REF!</v>
      </c>
      <c r="BU32" s="18" t="e">
        <f ca="1" t="shared" si="37"/>
        <v>#REF!</v>
      </c>
      <c r="BV32" s="19" t="e">
        <f ca="1" t="shared" si="37"/>
        <v>#REF!</v>
      </c>
      <c r="BW32" s="19" t="e">
        <f ca="1" t="shared" si="37"/>
        <v>#REF!</v>
      </c>
      <c r="BX32" s="20" t="e">
        <f ca="1" t="shared" si="37"/>
        <v>#REF!</v>
      </c>
    </row>
    <row r="33" spans="1:76" s="23" customFormat="1" ht="12.75">
      <c r="A33" s="17">
        <v>27</v>
      </c>
      <c r="B33" s="52" t="e">
        <f>'Сводная ведомость'!#REF!</f>
        <v>#REF!</v>
      </c>
      <c r="C33" s="88">
        <v>0</v>
      </c>
      <c r="D33" s="89">
        <v>0</v>
      </c>
      <c r="E33" s="89">
        <v>0</v>
      </c>
      <c r="F33" s="90">
        <v>0</v>
      </c>
      <c r="G33" s="69">
        <f t="shared" si="2"/>
        <v>1</v>
      </c>
      <c r="H33" s="70">
        <f t="shared" si="19"/>
        <v>0</v>
      </c>
      <c r="I33" s="18" t="e">
        <f ca="1" t="shared" si="20"/>
        <v>#REF!</v>
      </c>
      <c r="J33" s="19" t="e">
        <f ca="1" t="shared" si="20"/>
        <v>#REF!</v>
      </c>
      <c r="K33" s="19" t="e">
        <f ca="1" t="shared" si="20"/>
        <v>#REF!</v>
      </c>
      <c r="L33" s="20" t="e">
        <f ca="1" t="shared" si="20"/>
        <v>#REF!</v>
      </c>
      <c r="M33" s="21" t="e">
        <f ca="1" t="shared" si="22"/>
        <v>#REF!</v>
      </c>
      <c r="N33" s="19" t="e">
        <f ca="1" t="shared" si="22"/>
        <v>#REF!</v>
      </c>
      <c r="O33" s="19" t="e">
        <f ca="1" t="shared" si="22"/>
        <v>#REF!</v>
      </c>
      <c r="P33" s="22" t="e">
        <f ca="1" t="shared" si="22"/>
        <v>#REF!</v>
      </c>
      <c r="Q33" s="18" t="e">
        <f ca="1" t="shared" si="23"/>
        <v>#REF!</v>
      </c>
      <c r="R33" s="19" t="e">
        <f ca="1" t="shared" si="23"/>
        <v>#REF!</v>
      </c>
      <c r="S33" s="19" t="e">
        <f ca="1" t="shared" si="23"/>
        <v>#REF!</v>
      </c>
      <c r="T33" s="20" t="e">
        <f ca="1" t="shared" si="23"/>
        <v>#REF!</v>
      </c>
      <c r="U33" s="21" t="e">
        <f ca="1" t="shared" si="24"/>
        <v>#REF!</v>
      </c>
      <c r="V33" s="19" t="e">
        <f ca="1" t="shared" si="24"/>
        <v>#REF!</v>
      </c>
      <c r="W33" s="19" t="e">
        <f ca="1" t="shared" si="24"/>
        <v>#REF!</v>
      </c>
      <c r="X33" s="22" t="e">
        <f ca="1" t="shared" si="24"/>
        <v>#REF!</v>
      </c>
      <c r="Y33" s="18" t="e">
        <f ca="1" t="shared" si="25"/>
        <v>#REF!</v>
      </c>
      <c r="Z33" s="19" t="e">
        <f ca="1" t="shared" si="25"/>
        <v>#REF!</v>
      </c>
      <c r="AA33" s="19" t="e">
        <f ca="1" t="shared" si="25"/>
        <v>#REF!</v>
      </c>
      <c r="AB33" s="20" t="e">
        <f ca="1" t="shared" si="25"/>
        <v>#REF!</v>
      </c>
      <c r="AC33" s="21" t="e">
        <f ca="1" t="shared" si="26"/>
        <v>#REF!</v>
      </c>
      <c r="AD33" s="19" t="e">
        <f ca="1" t="shared" si="26"/>
        <v>#REF!</v>
      </c>
      <c r="AE33" s="19" t="e">
        <f ca="1" t="shared" si="26"/>
        <v>#REF!</v>
      </c>
      <c r="AF33" s="22" t="e">
        <f ca="1" t="shared" si="26"/>
        <v>#REF!</v>
      </c>
      <c r="AG33" s="18" t="e">
        <f ca="1" t="shared" si="27"/>
        <v>#REF!</v>
      </c>
      <c r="AH33" s="19" t="e">
        <f ca="1" t="shared" si="27"/>
        <v>#REF!</v>
      </c>
      <c r="AI33" s="19" t="e">
        <f ca="1" t="shared" si="27"/>
        <v>#REF!</v>
      </c>
      <c r="AJ33" s="20" t="e">
        <f ca="1" t="shared" si="27"/>
        <v>#REF!</v>
      </c>
      <c r="AK33" s="21" t="e">
        <f ca="1" t="shared" si="28"/>
        <v>#REF!</v>
      </c>
      <c r="AL33" s="19" t="e">
        <f ca="1" t="shared" si="28"/>
        <v>#REF!</v>
      </c>
      <c r="AM33" s="19" t="e">
        <f ca="1" t="shared" si="28"/>
        <v>#REF!</v>
      </c>
      <c r="AN33" s="22" t="e">
        <f ca="1" t="shared" si="28"/>
        <v>#REF!</v>
      </c>
      <c r="AO33" s="18" t="e">
        <f ca="1" t="shared" si="29"/>
        <v>#REF!</v>
      </c>
      <c r="AP33" s="19" t="e">
        <f ca="1" t="shared" si="29"/>
        <v>#REF!</v>
      </c>
      <c r="AQ33" s="19" t="e">
        <f ca="1" t="shared" si="29"/>
        <v>#REF!</v>
      </c>
      <c r="AR33" s="20" t="e">
        <f ca="1" t="shared" si="29"/>
        <v>#REF!</v>
      </c>
      <c r="AS33" s="18" t="e">
        <f ca="1" t="shared" si="30"/>
        <v>#REF!</v>
      </c>
      <c r="AT33" s="19" t="e">
        <f ca="1" t="shared" si="30"/>
        <v>#REF!</v>
      </c>
      <c r="AU33" s="19" t="e">
        <f ca="1" t="shared" si="30"/>
        <v>#REF!</v>
      </c>
      <c r="AV33" s="20" t="e">
        <f ca="1" t="shared" si="30"/>
        <v>#REF!</v>
      </c>
      <c r="AW33" s="21" t="e">
        <f ca="1" t="shared" si="31"/>
        <v>#REF!</v>
      </c>
      <c r="AX33" s="19" t="e">
        <f ca="1" t="shared" si="31"/>
        <v>#REF!</v>
      </c>
      <c r="AY33" s="19" t="e">
        <f ca="1" t="shared" si="31"/>
        <v>#REF!</v>
      </c>
      <c r="AZ33" s="22" t="e">
        <f ca="1" t="shared" si="31"/>
        <v>#REF!</v>
      </c>
      <c r="BA33" s="18" t="e">
        <f ca="1" t="shared" si="32"/>
        <v>#REF!</v>
      </c>
      <c r="BB33" s="19" t="e">
        <f ca="1" t="shared" si="32"/>
        <v>#REF!</v>
      </c>
      <c r="BC33" s="19" t="e">
        <f ca="1" t="shared" si="32"/>
        <v>#REF!</v>
      </c>
      <c r="BD33" s="20" t="e">
        <f ca="1" t="shared" si="32"/>
        <v>#REF!</v>
      </c>
      <c r="BE33" s="18" t="e">
        <f ca="1" t="shared" si="33"/>
        <v>#REF!</v>
      </c>
      <c r="BF33" s="19" t="e">
        <f ca="1" t="shared" si="33"/>
        <v>#REF!</v>
      </c>
      <c r="BG33" s="19" t="e">
        <f ca="1" t="shared" si="33"/>
        <v>#REF!</v>
      </c>
      <c r="BH33" s="20" t="e">
        <f ca="1" t="shared" si="33"/>
        <v>#REF!</v>
      </c>
      <c r="BI33" s="21" t="e">
        <f ca="1" t="shared" si="34"/>
        <v>#REF!</v>
      </c>
      <c r="BJ33" s="19" t="e">
        <f ca="1" t="shared" si="34"/>
        <v>#REF!</v>
      </c>
      <c r="BK33" s="19" t="e">
        <f ca="1" t="shared" si="34"/>
        <v>#REF!</v>
      </c>
      <c r="BL33" s="22" t="e">
        <f ca="1" t="shared" si="34"/>
        <v>#REF!</v>
      </c>
      <c r="BM33" s="18" t="e">
        <f ca="1" t="shared" si="35"/>
        <v>#REF!</v>
      </c>
      <c r="BN33" s="19" t="e">
        <f ca="1" t="shared" si="35"/>
        <v>#REF!</v>
      </c>
      <c r="BO33" s="19" t="e">
        <f ca="1" t="shared" si="35"/>
        <v>#REF!</v>
      </c>
      <c r="BP33" s="20" t="e">
        <f ca="1" t="shared" si="35"/>
        <v>#REF!</v>
      </c>
      <c r="BQ33" s="18" t="e">
        <f ca="1" t="shared" si="36"/>
        <v>#REF!</v>
      </c>
      <c r="BR33" s="19" t="e">
        <f ca="1" t="shared" si="36"/>
        <v>#REF!</v>
      </c>
      <c r="BS33" s="19" t="e">
        <f ca="1" t="shared" si="36"/>
        <v>#REF!</v>
      </c>
      <c r="BT33" s="20" t="e">
        <f ca="1" t="shared" si="36"/>
        <v>#REF!</v>
      </c>
      <c r="BU33" s="18" t="e">
        <f ca="1" t="shared" si="37"/>
        <v>#REF!</v>
      </c>
      <c r="BV33" s="19" t="e">
        <f ca="1" t="shared" si="37"/>
        <v>#REF!</v>
      </c>
      <c r="BW33" s="19" t="e">
        <f ca="1" t="shared" si="37"/>
        <v>#REF!</v>
      </c>
      <c r="BX33" s="20" t="e">
        <f ca="1" t="shared" si="37"/>
        <v>#REF!</v>
      </c>
    </row>
    <row r="34" spans="1:76" s="23" customFormat="1" ht="12.75">
      <c r="A34" s="17">
        <v>28</v>
      </c>
      <c r="B34" s="52" t="e">
        <f>'Сводная ведомость'!#REF!</f>
        <v>#REF!</v>
      </c>
      <c r="C34" s="88">
        <v>0</v>
      </c>
      <c r="D34" s="89">
        <v>0</v>
      </c>
      <c r="E34" s="89">
        <v>0</v>
      </c>
      <c r="F34" s="90">
        <v>0</v>
      </c>
      <c r="G34" s="69">
        <f t="shared" si="2"/>
        <v>1</v>
      </c>
      <c r="H34" s="70">
        <f t="shared" si="19"/>
        <v>0</v>
      </c>
      <c r="I34" s="18" t="e">
        <f ca="1" t="shared" si="20"/>
        <v>#REF!</v>
      </c>
      <c r="J34" s="19" t="e">
        <f ca="1" t="shared" si="20"/>
        <v>#REF!</v>
      </c>
      <c r="K34" s="19" t="e">
        <f ca="1" t="shared" si="20"/>
        <v>#REF!</v>
      </c>
      <c r="L34" s="20" t="e">
        <f ca="1" t="shared" si="20"/>
        <v>#REF!</v>
      </c>
      <c r="M34" s="21" t="e">
        <f ca="1" t="shared" si="22"/>
        <v>#REF!</v>
      </c>
      <c r="N34" s="19" t="e">
        <f ca="1" t="shared" si="22"/>
        <v>#REF!</v>
      </c>
      <c r="O34" s="19" t="e">
        <f ca="1" t="shared" si="22"/>
        <v>#REF!</v>
      </c>
      <c r="P34" s="22" t="e">
        <f ca="1" t="shared" si="22"/>
        <v>#REF!</v>
      </c>
      <c r="Q34" s="18" t="e">
        <f ca="1" t="shared" si="23"/>
        <v>#REF!</v>
      </c>
      <c r="R34" s="19" t="e">
        <f ca="1" t="shared" si="23"/>
        <v>#REF!</v>
      </c>
      <c r="S34" s="19" t="e">
        <f ca="1" t="shared" si="23"/>
        <v>#REF!</v>
      </c>
      <c r="T34" s="20" t="e">
        <f ca="1" t="shared" si="23"/>
        <v>#REF!</v>
      </c>
      <c r="U34" s="21" t="e">
        <f ca="1" t="shared" si="24"/>
        <v>#REF!</v>
      </c>
      <c r="V34" s="19" t="e">
        <f ca="1" t="shared" si="24"/>
        <v>#REF!</v>
      </c>
      <c r="W34" s="19" t="e">
        <f ca="1" t="shared" si="24"/>
        <v>#REF!</v>
      </c>
      <c r="X34" s="22" t="e">
        <f ca="1" t="shared" si="24"/>
        <v>#REF!</v>
      </c>
      <c r="Y34" s="18" t="e">
        <f ca="1" t="shared" si="25"/>
        <v>#REF!</v>
      </c>
      <c r="Z34" s="19" t="e">
        <f ca="1" t="shared" si="25"/>
        <v>#REF!</v>
      </c>
      <c r="AA34" s="19" t="e">
        <f ca="1" t="shared" si="25"/>
        <v>#REF!</v>
      </c>
      <c r="AB34" s="20" t="e">
        <f ca="1" t="shared" si="25"/>
        <v>#REF!</v>
      </c>
      <c r="AC34" s="21" t="e">
        <f ca="1" t="shared" si="26"/>
        <v>#REF!</v>
      </c>
      <c r="AD34" s="19" t="e">
        <f ca="1" t="shared" si="26"/>
        <v>#REF!</v>
      </c>
      <c r="AE34" s="19" t="e">
        <f ca="1" t="shared" si="26"/>
        <v>#REF!</v>
      </c>
      <c r="AF34" s="22" t="e">
        <f ca="1" t="shared" si="26"/>
        <v>#REF!</v>
      </c>
      <c r="AG34" s="18" t="e">
        <f ca="1" t="shared" si="27"/>
        <v>#REF!</v>
      </c>
      <c r="AH34" s="19" t="e">
        <f ca="1" t="shared" si="27"/>
        <v>#REF!</v>
      </c>
      <c r="AI34" s="19" t="e">
        <f ca="1" t="shared" si="27"/>
        <v>#REF!</v>
      </c>
      <c r="AJ34" s="20" t="e">
        <f ca="1" t="shared" si="27"/>
        <v>#REF!</v>
      </c>
      <c r="AK34" s="21" t="e">
        <f ca="1" t="shared" si="28"/>
        <v>#REF!</v>
      </c>
      <c r="AL34" s="19" t="e">
        <f ca="1" t="shared" si="28"/>
        <v>#REF!</v>
      </c>
      <c r="AM34" s="19" t="e">
        <f ca="1" t="shared" si="28"/>
        <v>#REF!</v>
      </c>
      <c r="AN34" s="22" t="e">
        <f ca="1" t="shared" si="28"/>
        <v>#REF!</v>
      </c>
      <c r="AO34" s="18" t="e">
        <f ca="1" t="shared" si="29"/>
        <v>#REF!</v>
      </c>
      <c r="AP34" s="19" t="e">
        <f ca="1" t="shared" si="29"/>
        <v>#REF!</v>
      </c>
      <c r="AQ34" s="19" t="e">
        <f ca="1" t="shared" si="29"/>
        <v>#REF!</v>
      </c>
      <c r="AR34" s="20" t="e">
        <f ca="1" t="shared" si="29"/>
        <v>#REF!</v>
      </c>
      <c r="AS34" s="18" t="e">
        <f ca="1" t="shared" si="30"/>
        <v>#REF!</v>
      </c>
      <c r="AT34" s="19" t="e">
        <f ca="1" t="shared" si="30"/>
        <v>#REF!</v>
      </c>
      <c r="AU34" s="19" t="e">
        <f ca="1" t="shared" si="30"/>
        <v>#REF!</v>
      </c>
      <c r="AV34" s="20" t="e">
        <f ca="1" t="shared" si="30"/>
        <v>#REF!</v>
      </c>
      <c r="AW34" s="21" t="e">
        <f ca="1" t="shared" si="31"/>
        <v>#REF!</v>
      </c>
      <c r="AX34" s="19" t="e">
        <f ca="1" t="shared" si="31"/>
        <v>#REF!</v>
      </c>
      <c r="AY34" s="19" t="e">
        <f ca="1" t="shared" si="31"/>
        <v>#REF!</v>
      </c>
      <c r="AZ34" s="22" t="e">
        <f ca="1" t="shared" si="31"/>
        <v>#REF!</v>
      </c>
      <c r="BA34" s="18" t="e">
        <f ca="1" t="shared" si="32"/>
        <v>#REF!</v>
      </c>
      <c r="BB34" s="19" t="e">
        <f ca="1" t="shared" si="32"/>
        <v>#REF!</v>
      </c>
      <c r="BC34" s="19" t="e">
        <f ca="1" t="shared" si="32"/>
        <v>#REF!</v>
      </c>
      <c r="BD34" s="20" t="e">
        <f ca="1" t="shared" si="32"/>
        <v>#REF!</v>
      </c>
      <c r="BE34" s="18" t="e">
        <f ca="1" t="shared" si="33"/>
        <v>#REF!</v>
      </c>
      <c r="BF34" s="19" t="e">
        <f ca="1" t="shared" si="33"/>
        <v>#REF!</v>
      </c>
      <c r="BG34" s="19" t="e">
        <f ca="1" t="shared" si="33"/>
        <v>#REF!</v>
      </c>
      <c r="BH34" s="20" t="e">
        <f ca="1" t="shared" si="33"/>
        <v>#REF!</v>
      </c>
      <c r="BI34" s="21" t="e">
        <f ca="1" t="shared" si="34"/>
        <v>#REF!</v>
      </c>
      <c r="BJ34" s="19" t="e">
        <f ca="1" t="shared" si="34"/>
        <v>#REF!</v>
      </c>
      <c r="BK34" s="19" t="e">
        <f ca="1" t="shared" si="34"/>
        <v>#REF!</v>
      </c>
      <c r="BL34" s="22" t="e">
        <f ca="1" t="shared" si="34"/>
        <v>#REF!</v>
      </c>
      <c r="BM34" s="18" t="e">
        <f ca="1" t="shared" si="35"/>
        <v>#REF!</v>
      </c>
      <c r="BN34" s="19" t="e">
        <f ca="1" t="shared" si="35"/>
        <v>#REF!</v>
      </c>
      <c r="BO34" s="19" t="e">
        <f ca="1" t="shared" si="35"/>
        <v>#REF!</v>
      </c>
      <c r="BP34" s="20" t="e">
        <f ca="1" t="shared" si="35"/>
        <v>#REF!</v>
      </c>
      <c r="BQ34" s="18" t="e">
        <f ca="1" t="shared" si="36"/>
        <v>#REF!</v>
      </c>
      <c r="BR34" s="19" t="e">
        <f ca="1" t="shared" si="36"/>
        <v>#REF!</v>
      </c>
      <c r="BS34" s="19" t="e">
        <f ca="1" t="shared" si="36"/>
        <v>#REF!</v>
      </c>
      <c r="BT34" s="20" t="e">
        <f ca="1" t="shared" si="36"/>
        <v>#REF!</v>
      </c>
      <c r="BU34" s="18" t="e">
        <f ca="1" t="shared" si="37"/>
        <v>#REF!</v>
      </c>
      <c r="BV34" s="19" t="e">
        <f ca="1" t="shared" si="37"/>
        <v>#REF!</v>
      </c>
      <c r="BW34" s="19" t="e">
        <f ca="1" t="shared" si="37"/>
        <v>#REF!</v>
      </c>
      <c r="BX34" s="20" t="e">
        <f ca="1" t="shared" si="37"/>
        <v>#REF!</v>
      </c>
    </row>
    <row r="35" spans="1:76" s="23" customFormat="1" ht="12.75">
      <c r="A35" s="17">
        <v>29</v>
      </c>
      <c r="B35" s="52" t="e">
        <f>'Сводная ведомость'!#REF!</f>
        <v>#REF!</v>
      </c>
      <c r="C35" s="88">
        <v>0</v>
      </c>
      <c r="D35" s="89">
        <v>0</v>
      </c>
      <c r="E35" s="89">
        <v>0</v>
      </c>
      <c r="F35" s="90">
        <v>0</v>
      </c>
      <c r="G35" s="69">
        <f t="shared" si="2"/>
        <v>1</v>
      </c>
      <c r="H35" s="70">
        <f t="shared" si="19"/>
        <v>0</v>
      </c>
      <c r="I35" s="18" t="e">
        <f ca="1" t="shared" si="20"/>
        <v>#REF!</v>
      </c>
      <c r="J35" s="19" t="e">
        <f ca="1" t="shared" si="20"/>
        <v>#REF!</v>
      </c>
      <c r="K35" s="19" t="e">
        <f ca="1" t="shared" si="20"/>
        <v>#REF!</v>
      </c>
      <c r="L35" s="20" t="e">
        <f ca="1" t="shared" si="20"/>
        <v>#REF!</v>
      </c>
      <c r="M35" s="21" t="e">
        <f ca="1" t="shared" si="22"/>
        <v>#REF!</v>
      </c>
      <c r="N35" s="19" t="e">
        <f ca="1" t="shared" si="22"/>
        <v>#REF!</v>
      </c>
      <c r="O35" s="19" t="e">
        <f ca="1" t="shared" si="22"/>
        <v>#REF!</v>
      </c>
      <c r="P35" s="22" t="e">
        <f ca="1" t="shared" si="22"/>
        <v>#REF!</v>
      </c>
      <c r="Q35" s="18" t="e">
        <f ca="1" t="shared" si="23"/>
        <v>#REF!</v>
      </c>
      <c r="R35" s="19" t="e">
        <f ca="1" t="shared" si="23"/>
        <v>#REF!</v>
      </c>
      <c r="S35" s="19" t="e">
        <f ca="1" t="shared" si="23"/>
        <v>#REF!</v>
      </c>
      <c r="T35" s="20" t="e">
        <f ca="1" t="shared" si="23"/>
        <v>#REF!</v>
      </c>
      <c r="U35" s="21" t="e">
        <f ca="1" t="shared" si="24"/>
        <v>#REF!</v>
      </c>
      <c r="V35" s="19" t="e">
        <f ca="1" t="shared" si="24"/>
        <v>#REF!</v>
      </c>
      <c r="W35" s="19" t="e">
        <f ca="1" t="shared" si="24"/>
        <v>#REF!</v>
      </c>
      <c r="X35" s="22" t="e">
        <f ca="1" t="shared" si="24"/>
        <v>#REF!</v>
      </c>
      <c r="Y35" s="18" t="e">
        <f ca="1" t="shared" si="25"/>
        <v>#REF!</v>
      </c>
      <c r="Z35" s="19" t="e">
        <f ca="1" t="shared" si="25"/>
        <v>#REF!</v>
      </c>
      <c r="AA35" s="19" t="e">
        <f ca="1" t="shared" si="25"/>
        <v>#REF!</v>
      </c>
      <c r="AB35" s="20" t="e">
        <f ca="1" t="shared" si="25"/>
        <v>#REF!</v>
      </c>
      <c r="AC35" s="21" t="e">
        <f ca="1" t="shared" si="26"/>
        <v>#REF!</v>
      </c>
      <c r="AD35" s="19" t="e">
        <f ca="1" t="shared" si="26"/>
        <v>#REF!</v>
      </c>
      <c r="AE35" s="19" t="e">
        <f ca="1" t="shared" si="26"/>
        <v>#REF!</v>
      </c>
      <c r="AF35" s="22" t="e">
        <f ca="1" t="shared" si="26"/>
        <v>#REF!</v>
      </c>
      <c r="AG35" s="18" t="e">
        <f ca="1" t="shared" si="27"/>
        <v>#REF!</v>
      </c>
      <c r="AH35" s="19" t="e">
        <f ca="1" t="shared" si="27"/>
        <v>#REF!</v>
      </c>
      <c r="AI35" s="19" t="e">
        <f ca="1" t="shared" si="27"/>
        <v>#REF!</v>
      </c>
      <c r="AJ35" s="20" t="e">
        <f ca="1" t="shared" si="27"/>
        <v>#REF!</v>
      </c>
      <c r="AK35" s="21" t="e">
        <f ca="1" t="shared" si="28"/>
        <v>#REF!</v>
      </c>
      <c r="AL35" s="19" t="e">
        <f ca="1" t="shared" si="28"/>
        <v>#REF!</v>
      </c>
      <c r="AM35" s="19" t="e">
        <f ca="1" t="shared" si="28"/>
        <v>#REF!</v>
      </c>
      <c r="AN35" s="22" t="e">
        <f ca="1" t="shared" si="28"/>
        <v>#REF!</v>
      </c>
      <c r="AO35" s="18" t="e">
        <f ca="1" t="shared" si="29"/>
        <v>#REF!</v>
      </c>
      <c r="AP35" s="19" t="e">
        <f ca="1" t="shared" si="29"/>
        <v>#REF!</v>
      </c>
      <c r="AQ35" s="19" t="e">
        <f ca="1" t="shared" si="29"/>
        <v>#REF!</v>
      </c>
      <c r="AR35" s="20" t="e">
        <f ca="1" t="shared" si="29"/>
        <v>#REF!</v>
      </c>
      <c r="AS35" s="18" t="e">
        <f ca="1" t="shared" si="30"/>
        <v>#REF!</v>
      </c>
      <c r="AT35" s="19" t="e">
        <f ca="1" t="shared" si="30"/>
        <v>#REF!</v>
      </c>
      <c r="AU35" s="19" t="e">
        <f ca="1" t="shared" si="30"/>
        <v>#REF!</v>
      </c>
      <c r="AV35" s="20" t="e">
        <f ca="1" t="shared" si="30"/>
        <v>#REF!</v>
      </c>
      <c r="AW35" s="21" t="e">
        <f ca="1" t="shared" si="31"/>
        <v>#REF!</v>
      </c>
      <c r="AX35" s="19" t="e">
        <f ca="1" t="shared" si="31"/>
        <v>#REF!</v>
      </c>
      <c r="AY35" s="19" t="e">
        <f ca="1" t="shared" si="31"/>
        <v>#REF!</v>
      </c>
      <c r="AZ35" s="22" t="e">
        <f ca="1" t="shared" si="31"/>
        <v>#REF!</v>
      </c>
      <c r="BA35" s="18" t="e">
        <f ca="1" t="shared" si="32"/>
        <v>#REF!</v>
      </c>
      <c r="BB35" s="19" t="e">
        <f ca="1" t="shared" si="32"/>
        <v>#REF!</v>
      </c>
      <c r="BC35" s="19" t="e">
        <f ca="1" t="shared" si="32"/>
        <v>#REF!</v>
      </c>
      <c r="BD35" s="20" t="e">
        <f ca="1" t="shared" si="32"/>
        <v>#REF!</v>
      </c>
      <c r="BE35" s="18" t="e">
        <f ca="1" t="shared" si="33"/>
        <v>#REF!</v>
      </c>
      <c r="BF35" s="19" t="e">
        <f ca="1" t="shared" si="33"/>
        <v>#REF!</v>
      </c>
      <c r="BG35" s="19" t="e">
        <f ca="1" t="shared" si="33"/>
        <v>#REF!</v>
      </c>
      <c r="BH35" s="20" t="e">
        <f ca="1" t="shared" si="33"/>
        <v>#REF!</v>
      </c>
      <c r="BI35" s="21" t="e">
        <f ca="1" t="shared" si="34"/>
        <v>#REF!</v>
      </c>
      <c r="BJ35" s="19" t="e">
        <f ca="1" t="shared" si="34"/>
        <v>#REF!</v>
      </c>
      <c r="BK35" s="19" t="e">
        <f ca="1" t="shared" si="34"/>
        <v>#REF!</v>
      </c>
      <c r="BL35" s="22" t="e">
        <f ca="1" t="shared" si="34"/>
        <v>#REF!</v>
      </c>
      <c r="BM35" s="18" t="e">
        <f ca="1" t="shared" si="35"/>
        <v>#REF!</v>
      </c>
      <c r="BN35" s="19" t="e">
        <f ca="1" t="shared" si="35"/>
        <v>#REF!</v>
      </c>
      <c r="BO35" s="19" t="e">
        <f ca="1" t="shared" si="35"/>
        <v>#REF!</v>
      </c>
      <c r="BP35" s="20" t="e">
        <f ca="1" t="shared" si="35"/>
        <v>#REF!</v>
      </c>
      <c r="BQ35" s="18" t="e">
        <f ca="1" t="shared" si="36"/>
        <v>#REF!</v>
      </c>
      <c r="BR35" s="19" t="e">
        <f ca="1" t="shared" si="36"/>
        <v>#REF!</v>
      </c>
      <c r="BS35" s="19" t="e">
        <f ca="1" t="shared" si="36"/>
        <v>#REF!</v>
      </c>
      <c r="BT35" s="20" t="e">
        <f ca="1" t="shared" si="36"/>
        <v>#REF!</v>
      </c>
      <c r="BU35" s="18" t="e">
        <f ca="1" t="shared" si="37"/>
        <v>#REF!</v>
      </c>
      <c r="BV35" s="19" t="e">
        <f ca="1" t="shared" si="37"/>
        <v>#REF!</v>
      </c>
      <c r="BW35" s="19" t="e">
        <f ca="1" t="shared" si="37"/>
        <v>#REF!</v>
      </c>
      <c r="BX35" s="20" t="e">
        <f ca="1" t="shared" si="37"/>
        <v>#REF!</v>
      </c>
    </row>
    <row r="36" spans="1:76" s="23" customFormat="1" ht="13.5" thickBot="1">
      <c r="A36" s="17">
        <v>30</v>
      </c>
      <c r="B36" s="80" t="e">
        <f>'Сводная ведомость'!#REF!</f>
        <v>#REF!</v>
      </c>
      <c r="C36" s="91">
        <v>0</v>
      </c>
      <c r="D36" s="92">
        <v>0</v>
      </c>
      <c r="E36" s="92">
        <v>0</v>
      </c>
      <c r="F36" s="93">
        <v>0</v>
      </c>
      <c r="G36" s="71">
        <f t="shared" si="2"/>
        <v>1</v>
      </c>
      <c r="H36" s="72">
        <f t="shared" si="19"/>
        <v>0</v>
      </c>
      <c r="I36" s="73" t="e">
        <f ca="1" t="shared" si="20"/>
        <v>#REF!</v>
      </c>
      <c r="J36" s="74" t="e">
        <f ca="1" t="shared" si="20"/>
        <v>#REF!</v>
      </c>
      <c r="K36" s="74" t="e">
        <f ca="1" t="shared" si="20"/>
        <v>#REF!</v>
      </c>
      <c r="L36" s="75" t="e">
        <f ca="1" t="shared" si="20"/>
        <v>#REF!</v>
      </c>
      <c r="M36" s="76" t="e">
        <f ca="1" t="shared" si="22"/>
        <v>#REF!</v>
      </c>
      <c r="N36" s="74" t="e">
        <f ca="1" t="shared" si="22"/>
        <v>#REF!</v>
      </c>
      <c r="O36" s="74" t="e">
        <f ca="1" t="shared" si="22"/>
        <v>#REF!</v>
      </c>
      <c r="P36" s="77" t="e">
        <f ca="1" t="shared" si="22"/>
        <v>#REF!</v>
      </c>
      <c r="Q36" s="73" t="e">
        <f ca="1" t="shared" si="23"/>
        <v>#REF!</v>
      </c>
      <c r="R36" s="74" t="e">
        <f ca="1" t="shared" si="23"/>
        <v>#REF!</v>
      </c>
      <c r="S36" s="74" t="e">
        <f ca="1" t="shared" si="23"/>
        <v>#REF!</v>
      </c>
      <c r="T36" s="75" t="e">
        <f ca="1" t="shared" si="23"/>
        <v>#REF!</v>
      </c>
      <c r="U36" s="76" t="e">
        <f ca="1" t="shared" si="24"/>
        <v>#REF!</v>
      </c>
      <c r="V36" s="74" t="e">
        <f ca="1" t="shared" si="24"/>
        <v>#REF!</v>
      </c>
      <c r="W36" s="74" t="e">
        <f ca="1" t="shared" si="24"/>
        <v>#REF!</v>
      </c>
      <c r="X36" s="77" t="e">
        <f ca="1" t="shared" si="24"/>
        <v>#REF!</v>
      </c>
      <c r="Y36" s="73" t="e">
        <f ca="1" t="shared" si="25"/>
        <v>#REF!</v>
      </c>
      <c r="Z36" s="74" t="e">
        <f ca="1" t="shared" si="25"/>
        <v>#REF!</v>
      </c>
      <c r="AA36" s="74" t="e">
        <f ca="1" t="shared" si="25"/>
        <v>#REF!</v>
      </c>
      <c r="AB36" s="75" t="e">
        <f ca="1" t="shared" si="25"/>
        <v>#REF!</v>
      </c>
      <c r="AC36" s="76" t="e">
        <f ca="1" t="shared" si="26"/>
        <v>#REF!</v>
      </c>
      <c r="AD36" s="74" t="e">
        <f ca="1" t="shared" si="26"/>
        <v>#REF!</v>
      </c>
      <c r="AE36" s="74" t="e">
        <f ca="1" t="shared" si="26"/>
        <v>#REF!</v>
      </c>
      <c r="AF36" s="77" t="e">
        <f ca="1" t="shared" si="26"/>
        <v>#REF!</v>
      </c>
      <c r="AG36" s="73" t="e">
        <f ca="1" t="shared" si="27"/>
        <v>#REF!</v>
      </c>
      <c r="AH36" s="74" t="e">
        <f ca="1" t="shared" si="27"/>
        <v>#REF!</v>
      </c>
      <c r="AI36" s="74" t="e">
        <f ca="1" t="shared" si="27"/>
        <v>#REF!</v>
      </c>
      <c r="AJ36" s="75" t="e">
        <f ca="1" t="shared" si="27"/>
        <v>#REF!</v>
      </c>
      <c r="AK36" s="76" t="e">
        <f ca="1" t="shared" si="28"/>
        <v>#REF!</v>
      </c>
      <c r="AL36" s="74" t="e">
        <f ca="1" t="shared" si="28"/>
        <v>#REF!</v>
      </c>
      <c r="AM36" s="74" t="e">
        <f ca="1" t="shared" si="28"/>
        <v>#REF!</v>
      </c>
      <c r="AN36" s="77" t="e">
        <f ca="1" t="shared" si="28"/>
        <v>#REF!</v>
      </c>
      <c r="AO36" s="73" t="e">
        <f ca="1" t="shared" si="29"/>
        <v>#REF!</v>
      </c>
      <c r="AP36" s="74" t="e">
        <f ca="1" t="shared" si="29"/>
        <v>#REF!</v>
      </c>
      <c r="AQ36" s="74" t="e">
        <f ca="1" t="shared" si="29"/>
        <v>#REF!</v>
      </c>
      <c r="AR36" s="75" t="e">
        <f ca="1" t="shared" si="29"/>
        <v>#REF!</v>
      </c>
      <c r="AS36" s="73" t="e">
        <f ca="1" t="shared" si="30"/>
        <v>#REF!</v>
      </c>
      <c r="AT36" s="74" t="e">
        <f ca="1" t="shared" si="30"/>
        <v>#REF!</v>
      </c>
      <c r="AU36" s="74" t="e">
        <f ca="1" t="shared" si="30"/>
        <v>#REF!</v>
      </c>
      <c r="AV36" s="75" t="e">
        <f ca="1" t="shared" si="30"/>
        <v>#REF!</v>
      </c>
      <c r="AW36" s="76" t="e">
        <f ca="1" t="shared" si="31"/>
        <v>#REF!</v>
      </c>
      <c r="AX36" s="74" t="e">
        <f ca="1" t="shared" si="31"/>
        <v>#REF!</v>
      </c>
      <c r="AY36" s="74" t="e">
        <f ca="1" t="shared" si="31"/>
        <v>#REF!</v>
      </c>
      <c r="AZ36" s="77" t="e">
        <f ca="1" t="shared" si="31"/>
        <v>#REF!</v>
      </c>
      <c r="BA36" s="73" t="e">
        <f ca="1" t="shared" si="32"/>
        <v>#REF!</v>
      </c>
      <c r="BB36" s="74" t="e">
        <f ca="1" t="shared" si="32"/>
        <v>#REF!</v>
      </c>
      <c r="BC36" s="74" t="e">
        <f ca="1" t="shared" si="32"/>
        <v>#REF!</v>
      </c>
      <c r="BD36" s="75" t="e">
        <f ca="1" t="shared" si="32"/>
        <v>#REF!</v>
      </c>
      <c r="BE36" s="73" t="e">
        <f ca="1" t="shared" si="33"/>
        <v>#REF!</v>
      </c>
      <c r="BF36" s="74" t="e">
        <f ca="1" t="shared" si="33"/>
        <v>#REF!</v>
      </c>
      <c r="BG36" s="74" t="e">
        <f ca="1" t="shared" si="33"/>
        <v>#REF!</v>
      </c>
      <c r="BH36" s="75" t="e">
        <f ca="1" t="shared" si="33"/>
        <v>#REF!</v>
      </c>
      <c r="BI36" s="76" t="e">
        <f ca="1" t="shared" si="34"/>
        <v>#REF!</v>
      </c>
      <c r="BJ36" s="74" t="e">
        <f ca="1" t="shared" si="34"/>
        <v>#REF!</v>
      </c>
      <c r="BK36" s="74" t="e">
        <f ca="1" t="shared" si="34"/>
        <v>#REF!</v>
      </c>
      <c r="BL36" s="77" t="e">
        <f ca="1" t="shared" si="34"/>
        <v>#REF!</v>
      </c>
      <c r="BM36" s="73" t="e">
        <f ca="1" t="shared" si="35"/>
        <v>#REF!</v>
      </c>
      <c r="BN36" s="74" t="e">
        <f ca="1" t="shared" si="35"/>
        <v>#REF!</v>
      </c>
      <c r="BO36" s="74" t="e">
        <f ca="1" t="shared" si="35"/>
        <v>#REF!</v>
      </c>
      <c r="BP36" s="75" t="e">
        <f ca="1" t="shared" si="35"/>
        <v>#REF!</v>
      </c>
      <c r="BQ36" s="73" t="e">
        <f ca="1" t="shared" si="36"/>
        <v>#REF!</v>
      </c>
      <c r="BR36" s="74" t="e">
        <f ca="1" t="shared" si="36"/>
        <v>#REF!</v>
      </c>
      <c r="BS36" s="74" t="e">
        <f ca="1" t="shared" si="36"/>
        <v>#REF!</v>
      </c>
      <c r="BT36" s="75" t="e">
        <f ca="1" t="shared" si="36"/>
        <v>#REF!</v>
      </c>
      <c r="BU36" s="73" t="e">
        <f ca="1" t="shared" si="37"/>
        <v>#REF!</v>
      </c>
      <c r="BV36" s="74" t="e">
        <f ca="1" t="shared" si="37"/>
        <v>#REF!</v>
      </c>
      <c r="BW36" s="74" t="e">
        <f ca="1" t="shared" si="37"/>
        <v>#REF!</v>
      </c>
      <c r="BX36" s="75" t="e">
        <f ca="1" t="shared" si="37"/>
        <v>#REF!</v>
      </c>
    </row>
    <row r="37" spans="2:78" s="24" customFormat="1" ht="12.75">
      <c r="B37" s="81" t="s">
        <v>3</v>
      </c>
      <c r="C37" s="82">
        <f>COUNTIF(C$7:C$36,5)</f>
        <v>0</v>
      </c>
      <c r="D37" s="28">
        <f>COUNTIF(D$7:D$36,5)</f>
        <v>0</v>
      </c>
      <c r="E37" s="28">
        <f>COUNTIF(E$7:E$36,5)</f>
        <v>0</v>
      </c>
      <c r="F37" s="29">
        <f>COUNTIF(F$7:F$36,5)</f>
        <v>0</v>
      </c>
      <c r="G37" s="59"/>
      <c r="H37" s="60"/>
      <c r="I37" s="27">
        <f aca="true" t="shared" si="38" ref="I37:BT37">COUNTIF(I$7:I$36,5)</f>
        <v>0</v>
      </c>
      <c r="J37" s="28">
        <f t="shared" si="38"/>
        <v>0</v>
      </c>
      <c r="K37" s="28">
        <f t="shared" si="38"/>
        <v>0</v>
      </c>
      <c r="L37" s="29">
        <f t="shared" si="38"/>
        <v>0</v>
      </c>
      <c r="M37" s="30">
        <f t="shared" si="38"/>
        <v>0</v>
      </c>
      <c r="N37" s="28">
        <f t="shared" si="38"/>
        <v>0</v>
      </c>
      <c r="O37" s="28">
        <f t="shared" si="38"/>
        <v>0</v>
      </c>
      <c r="P37" s="28">
        <f t="shared" si="38"/>
        <v>0</v>
      </c>
      <c r="Q37" s="27">
        <f t="shared" si="38"/>
        <v>0</v>
      </c>
      <c r="R37" s="28">
        <f t="shared" si="38"/>
        <v>0</v>
      </c>
      <c r="S37" s="28">
        <f t="shared" si="38"/>
        <v>0</v>
      </c>
      <c r="T37" s="29">
        <f t="shared" si="38"/>
        <v>0</v>
      </c>
      <c r="U37" s="28">
        <f t="shared" si="38"/>
        <v>0</v>
      </c>
      <c r="V37" s="28">
        <f t="shared" si="38"/>
        <v>0</v>
      </c>
      <c r="W37" s="28">
        <f t="shared" si="38"/>
        <v>0</v>
      </c>
      <c r="X37" s="28">
        <f t="shared" si="38"/>
        <v>0</v>
      </c>
      <c r="Y37" s="27">
        <f t="shared" si="38"/>
        <v>0</v>
      </c>
      <c r="Z37" s="28">
        <f t="shared" si="38"/>
        <v>0</v>
      </c>
      <c r="AA37" s="28">
        <f t="shared" si="38"/>
        <v>0</v>
      </c>
      <c r="AB37" s="29">
        <f t="shared" si="38"/>
        <v>0</v>
      </c>
      <c r="AC37" s="28">
        <f t="shared" si="38"/>
        <v>0</v>
      </c>
      <c r="AD37" s="28">
        <f t="shared" si="38"/>
        <v>0</v>
      </c>
      <c r="AE37" s="28">
        <f t="shared" si="38"/>
        <v>0</v>
      </c>
      <c r="AF37" s="28">
        <f t="shared" si="38"/>
        <v>0</v>
      </c>
      <c r="AG37" s="27">
        <f t="shared" si="38"/>
        <v>0</v>
      </c>
      <c r="AH37" s="28">
        <f t="shared" si="38"/>
        <v>0</v>
      </c>
      <c r="AI37" s="28">
        <f t="shared" si="38"/>
        <v>0</v>
      </c>
      <c r="AJ37" s="29">
        <f t="shared" si="38"/>
        <v>0</v>
      </c>
      <c r="AK37" s="28">
        <f t="shared" si="38"/>
        <v>0</v>
      </c>
      <c r="AL37" s="28">
        <f t="shared" si="38"/>
        <v>0</v>
      </c>
      <c r="AM37" s="28">
        <f t="shared" si="38"/>
        <v>0</v>
      </c>
      <c r="AN37" s="28">
        <f t="shared" si="38"/>
        <v>0</v>
      </c>
      <c r="AO37" s="27">
        <f t="shared" si="38"/>
        <v>0</v>
      </c>
      <c r="AP37" s="28">
        <f t="shared" si="38"/>
        <v>0</v>
      </c>
      <c r="AQ37" s="28">
        <f t="shared" si="38"/>
        <v>0</v>
      </c>
      <c r="AR37" s="29">
        <f t="shared" si="38"/>
        <v>0</v>
      </c>
      <c r="AS37" s="27">
        <f t="shared" si="38"/>
        <v>0</v>
      </c>
      <c r="AT37" s="28">
        <f t="shared" si="38"/>
        <v>0</v>
      </c>
      <c r="AU37" s="28">
        <f t="shared" si="38"/>
        <v>0</v>
      </c>
      <c r="AV37" s="29">
        <f t="shared" si="38"/>
        <v>0</v>
      </c>
      <c r="AW37" s="28">
        <f t="shared" si="38"/>
        <v>0</v>
      </c>
      <c r="AX37" s="28">
        <f t="shared" si="38"/>
        <v>0</v>
      </c>
      <c r="AY37" s="28">
        <f t="shared" si="38"/>
        <v>0</v>
      </c>
      <c r="AZ37" s="28">
        <f t="shared" si="38"/>
        <v>0</v>
      </c>
      <c r="BA37" s="27">
        <f t="shared" si="38"/>
        <v>0</v>
      </c>
      <c r="BB37" s="28">
        <f t="shared" si="38"/>
        <v>0</v>
      </c>
      <c r="BC37" s="28">
        <f t="shared" si="38"/>
        <v>0</v>
      </c>
      <c r="BD37" s="31">
        <f t="shared" si="38"/>
        <v>0</v>
      </c>
      <c r="BE37" s="28">
        <f t="shared" si="38"/>
        <v>0</v>
      </c>
      <c r="BF37" s="28">
        <f t="shared" si="38"/>
        <v>0</v>
      </c>
      <c r="BG37" s="28">
        <f t="shared" si="38"/>
        <v>0</v>
      </c>
      <c r="BH37" s="28">
        <f t="shared" si="38"/>
        <v>0</v>
      </c>
      <c r="BI37" s="30">
        <f t="shared" si="38"/>
        <v>0</v>
      </c>
      <c r="BJ37" s="28">
        <f t="shared" si="38"/>
        <v>0</v>
      </c>
      <c r="BK37" s="28">
        <f t="shared" si="38"/>
        <v>0</v>
      </c>
      <c r="BL37" s="31">
        <f t="shared" si="38"/>
        <v>0</v>
      </c>
      <c r="BM37" s="27">
        <f t="shared" si="38"/>
        <v>0</v>
      </c>
      <c r="BN37" s="28">
        <f t="shared" si="38"/>
        <v>0</v>
      </c>
      <c r="BO37" s="28">
        <f t="shared" si="38"/>
        <v>0</v>
      </c>
      <c r="BP37" s="29">
        <f t="shared" si="38"/>
        <v>0</v>
      </c>
      <c r="BQ37" s="27">
        <f t="shared" si="38"/>
        <v>0</v>
      </c>
      <c r="BR37" s="28">
        <f t="shared" si="38"/>
        <v>0</v>
      </c>
      <c r="BS37" s="28">
        <f t="shared" si="38"/>
        <v>0</v>
      </c>
      <c r="BT37" s="29">
        <f t="shared" si="38"/>
        <v>0</v>
      </c>
      <c r="BU37" s="27">
        <f>COUNTIF(BU$7:BU$36,5)</f>
        <v>0</v>
      </c>
      <c r="BV37" s="28">
        <f>COUNTIF(BV$7:BV$36,5)</f>
        <v>0</v>
      </c>
      <c r="BW37" s="28">
        <f>COUNTIF(BW$7:BW$36,5)</f>
        <v>0</v>
      </c>
      <c r="BX37" s="29">
        <f>COUNTIF(BX$7:BX$36,5)</f>
        <v>0</v>
      </c>
      <c r="BY37" s="32"/>
      <c r="BZ37" s="32"/>
    </row>
    <row r="38" spans="2:78" s="24" customFormat="1" ht="12.75">
      <c r="B38" s="83" t="s">
        <v>2</v>
      </c>
      <c r="C38" s="37">
        <f>COUNTIF(C$7:C$36,4)</f>
        <v>0</v>
      </c>
      <c r="D38" s="25">
        <f>COUNTIF(D$7:D$36,4)</f>
        <v>0</v>
      </c>
      <c r="E38" s="25">
        <f>COUNTIF(E$7:E$36,4)</f>
        <v>0</v>
      </c>
      <c r="F38" s="34">
        <f>COUNTIF(F$7:F$36,4)</f>
        <v>0</v>
      </c>
      <c r="G38" s="59"/>
      <c r="H38" s="60"/>
      <c r="I38" s="33">
        <f aca="true" t="shared" si="39" ref="I38:BT38">COUNTIF(I$7:I$36,4)</f>
        <v>0</v>
      </c>
      <c r="J38" s="25">
        <f t="shared" si="39"/>
        <v>0</v>
      </c>
      <c r="K38" s="25">
        <f t="shared" si="39"/>
        <v>0</v>
      </c>
      <c r="L38" s="34">
        <f t="shared" si="39"/>
        <v>0</v>
      </c>
      <c r="M38" s="35">
        <f t="shared" si="39"/>
        <v>0</v>
      </c>
      <c r="N38" s="25">
        <f t="shared" si="39"/>
        <v>0</v>
      </c>
      <c r="O38" s="25">
        <f t="shared" si="39"/>
        <v>0</v>
      </c>
      <c r="P38" s="25">
        <f t="shared" si="39"/>
        <v>0</v>
      </c>
      <c r="Q38" s="33">
        <f t="shared" si="39"/>
        <v>0</v>
      </c>
      <c r="R38" s="25">
        <f t="shared" si="39"/>
        <v>0</v>
      </c>
      <c r="S38" s="25">
        <f t="shared" si="39"/>
        <v>0</v>
      </c>
      <c r="T38" s="34">
        <f t="shared" si="39"/>
        <v>0</v>
      </c>
      <c r="U38" s="25">
        <f t="shared" si="39"/>
        <v>0</v>
      </c>
      <c r="V38" s="25">
        <f t="shared" si="39"/>
        <v>0</v>
      </c>
      <c r="W38" s="25">
        <f t="shared" si="39"/>
        <v>0</v>
      </c>
      <c r="X38" s="25">
        <f t="shared" si="39"/>
        <v>0</v>
      </c>
      <c r="Y38" s="33">
        <f t="shared" si="39"/>
        <v>0</v>
      </c>
      <c r="Z38" s="25">
        <f t="shared" si="39"/>
        <v>0</v>
      </c>
      <c r="AA38" s="25">
        <f t="shared" si="39"/>
        <v>0</v>
      </c>
      <c r="AB38" s="34">
        <f t="shared" si="39"/>
        <v>0</v>
      </c>
      <c r="AC38" s="25">
        <f t="shared" si="39"/>
        <v>0</v>
      </c>
      <c r="AD38" s="25">
        <f t="shared" si="39"/>
        <v>0</v>
      </c>
      <c r="AE38" s="25">
        <f t="shared" si="39"/>
        <v>0</v>
      </c>
      <c r="AF38" s="25">
        <f t="shared" si="39"/>
        <v>0</v>
      </c>
      <c r="AG38" s="33">
        <f t="shared" si="39"/>
        <v>0</v>
      </c>
      <c r="AH38" s="25">
        <f t="shared" si="39"/>
        <v>0</v>
      </c>
      <c r="AI38" s="25">
        <f t="shared" si="39"/>
        <v>0</v>
      </c>
      <c r="AJ38" s="34">
        <f t="shared" si="39"/>
        <v>0</v>
      </c>
      <c r="AK38" s="25">
        <f t="shared" si="39"/>
        <v>0</v>
      </c>
      <c r="AL38" s="25">
        <f t="shared" si="39"/>
        <v>0</v>
      </c>
      <c r="AM38" s="25">
        <f t="shared" si="39"/>
        <v>0</v>
      </c>
      <c r="AN38" s="25">
        <f t="shared" si="39"/>
        <v>0</v>
      </c>
      <c r="AO38" s="33">
        <f t="shared" si="39"/>
        <v>0</v>
      </c>
      <c r="AP38" s="25">
        <f t="shared" si="39"/>
        <v>0</v>
      </c>
      <c r="AQ38" s="25">
        <f t="shared" si="39"/>
        <v>0</v>
      </c>
      <c r="AR38" s="34">
        <f t="shared" si="39"/>
        <v>0</v>
      </c>
      <c r="AS38" s="33">
        <f t="shared" si="39"/>
        <v>0</v>
      </c>
      <c r="AT38" s="25">
        <f t="shared" si="39"/>
        <v>0</v>
      </c>
      <c r="AU38" s="25">
        <f t="shared" si="39"/>
        <v>0</v>
      </c>
      <c r="AV38" s="34">
        <f t="shared" si="39"/>
        <v>0</v>
      </c>
      <c r="AW38" s="25">
        <f t="shared" si="39"/>
        <v>0</v>
      </c>
      <c r="AX38" s="25">
        <f t="shared" si="39"/>
        <v>0</v>
      </c>
      <c r="AY38" s="25">
        <f t="shared" si="39"/>
        <v>0</v>
      </c>
      <c r="AZ38" s="25">
        <f t="shared" si="39"/>
        <v>0</v>
      </c>
      <c r="BA38" s="33">
        <f t="shared" si="39"/>
        <v>0</v>
      </c>
      <c r="BB38" s="25">
        <f t="shared" si="39"/>
        <v>0</v>
      </c>
      <c r="BC38" s="25">
        <f t="shared" si="39"/>
        <v>0</v>
      </c>
      <c r="BD38" s="26">
        <f t="shared" si="39"/>
        <v>0</v>
      </c>
      <c r="BE38" s="25">
        <f t="shared" si="39"/>
        <v>0</v>
      </c>
      <c r="BF38" s="25">
        <f t="shared" si="39"/>
        <v>0</v>
      </c>
      <c r="BG38" s="25">
        <f t="shared" si="39"/>
        <v>0</v>
      </c>
      <c r="BH38" s="25">
        <f t="shared" si="39"/>
        <v>0</v>
      </c>
      <c r="BI38" s="35">
        <f t="shared" si="39"/>
        <v>0</v>
      </c>
      <c r="BJ38" s="25">
        <f t="shared" si="39"/>
        <v>0</v>
      </c>
      <c r="BK38" s="25">
        <f t="shared" si="39"/>
        <v>0</v>
      </c>
      <c r="BL38" s="26">
        <f t="shared" si="39"/>
        <v>0</v>
      </c>
      <c r="BM38" s="33">
        <f t="shared" si="39"/>
        <v>0</v>
      </c>
      <c r="BN38" s="25">
        <f t="shared" si="39"/>
        <v>0</v>
      </c>
      <c r="BO38" s="25">
        <f t="shared" si="39"/>
        <v>0</v>
      </c>
      <c r="BP38" s="34">
        <f t="shared" si="39"/>
        <v>0</v>
      </c>
      <c r="BQ38" s="33">
        <f t="shared" si="39"/>
        <v>0</v>
      </c>
      <c r="BR38" s="25">
        <f t="shared" si="39"/>
        <v>0</v>
      </c>
      <c r="BS38" s="25">
        <f t="shared" si="39"/>
        <v>0</v>
      </c>
      <c r="BT38" s="34">
        <f t="shared" si="39"/>
        <v>0</v>
      </c>
      <c r="BU38" s="33">
        <f>COUNTIF(BU$7:BU$36,4)</f>
        <v>0</v>
      </c>
      <c r="BV38" s="25">
        <f>COUNTIF(BV$7:BV$36,4)</f>
        <v>0</v>
      </c>
      <c r="BW38" s="25">
        <f>COUNTIF(BW$7:BW$36,4)</f>
        <v>0</v>
      </c>
      <c r="BX38" s="34">
        <f>COUNTIF(BX$7:BX$36,4)</f>
        <v>0</v>
      </c>
      <c r="BY38" s="32"/>
      <c r="BZ38" s="32"/>
    </row>
    <row r="39" spans="2:78" s="24" customFormat="1" ht="12.75">
      <c r="B39" s="83" t="s">
        <v>1</v>
      </c>
      <c r="C39" s="37">
        <f>COUNTIF(C$7:C$37,3)</f>
        <v>0</v>
      </c>
      <c r="D39" s="25">
        <f>COUNTIF(D$7:D$37,3)</f>
        <v>0</v>
      </c>
      <c r="E39" s="25">
        <f>COUNTIF(E$7:E$37,3)</f>
        <v>0</v>
      </c>
      <c r="F39" s="34">
        <f>COUNTIF(F$7:F$37,3)</f>
        <v>0</v>
      </c>
      <c r="G39" s="59"/>
      <c r="H39" s="60"/>
      <c r="I39" s="33">
        <f aca="true" t="shared" si="40" ref="I39:BT39">COUNTIF(I$7:I$37,3)</f>
        <v>0</v>
      </c>
      <c r="J39" s="25">
        <f t="shared" si="40"/>
        <v>0</v>
      </c>
      <c r="K39" s="25">
        <f t="shared" si="40"/>
        <v>0</v>
      </c>
      <c r="L39" s="34">
        <f t="shared" si="40"/>
        <v>0</v>
      </c>
      <c r="M39" s="35">
        <f t="shared" si="40"/>
        <v>0</v>
      </c>
      <c r="N39" s="25">
        <f t="shared" si="40"/>
        <v>0</v>
      </c>
      <c r="O39" s="25">
        <f t="shared" si="40"/>
        <v>0</v>
      </c>
      <c r="P39" s="25">
        <f t="shared" si="40"/>
        <v>0</v>
      </c>
      <c r="Q39" s="33">
        <f t="shared" si="40"/>
        <v>0</v>
      </c>
      <c r="R39" s="25">
        <f t="shared" si="40"/>
        <v>0</v>
      </c>
      <c r="S39" s="25">
        <f t="shared" si="40"/>
        <v>0</v>
      </c>
      <c r="T39" s="34">
        <f t="shared" si="40"/>
        <v>0</v>
      </c>
      <c r="U39" s="25">
        <f t="shared" si="40"/>
        <v>0</v>
      </c>
      <c r="V39" s="25">
        <f t="shared" si="40"/>
        <v>0</v>
      </c>
      <c r="W39" s="25">
        <f t="shared" si="40"/>
        <v>0</v>
      </c>
      <c r="X39" s="25">
        <f t="shared" si="40"/>
        <v>0</v>
      </c>
      <c r="Y39" s="33">
        <f t="shared" si="40"/>
        <v>0</v>
      </c>
      <c r="Z39" s="25">
        <f t="shared" si="40"/>
        <v>0</v>
      </c>
      <c r="AA39" s="25">
        <f t="shared" si="40"/>
        <v>0</v>
      </c>
      <c r="AB39" s="34">
        <f t="shared" si="40"/>
        <v>0</v>
      </c>
      <c r="AC39" s="25">
        <f t="shared" si="40"/>
        <v>0</v>
      </c>
      <c r="AD39" s="25">
        <f t="shared" si="40"/>
        <v>0</v>
      </c>
      <c r="AE39" s="25">
        <f t="shared" si="40"/>
        <v>0</v>
      </c>
      <c r="AF39" s="25">
        <f t="shared" si="40"/>
        <v>0</v>
      </c>
      <c r="AG39" s="33">
        <f t="shared" si="40"/>
        <v>0</v>
      </c>
      <c r="AH39" s="25">
        <f t="shared" si="40"/>
        <v>0</v>
      </c>
      <c r="AI39" s="25">
        <f t="shared" si="40"/>
        <v>0</v>
      </c>
      <c r="AJ39" s="34">
        <f t="shared" si="40"/>
        <v>0</v>
      </c>
      <c r="AK39" s="25">
        <f t="shared" si="40"/>
        <v>0</v>
      </c>
      <c r="AL39" s="25">
        <f t="shared" si="40"/>
        <v>0</v>
      </c>
      <c r="AM39" s="25">
        <f t="shared" si="40"/>
        <v>0</v>
      </c>
      <c r="AN39" s="25">
        <f t="shared" si="40"/>
        <v>0</v>
      </c>
      <c r="AO39" s="33">
        <f t="shared" si="40"/>
        <v>0</v>
      </c>
      <c r="AP39" s="25">
        <f t="shared" si="40"/>
        <v>0</v>
      </c>
      <c r="AQ39" s="25">
        <f t="shared" si="40"/>
        <v>0</v>
      </c>
      <c r="AR39" s="34">
        <f t="shared" si="40"/>
        <v>0</v>
      </c>
      <c r="AS39" s="33">
        <f t="shared" si="40"/>
        <v>0</v>
      </c>
      <c r="AT39" s="25">
        <f t="shared" si="40"/>
        <v>0</v>
      </c>
      <c r="AU39" s="25">
        <f t="shared" si="40"/>
        <v>0</v>
      </c>
      <c r="AV39" s="34">
        <f t="shared" si="40"/>
        <v>0</v>
      </c>
      <c r="AW39" s="25">
        <f t="shared" si="40"/>
        <v>0</v>
      </c>
      <c r="AX39" s="25">
        <f t="shared" si="40"/>
        <v>0</v>
      </c>
      <c r="AY39" s="25">
        <f t="shared" si="40"/>
        <v>0</v>
      </c>
      <c r="AZ39" s="25">
        <f t="shared" si="40"/>
        <v>0</v>
      </c>
      <c r="BA39" s="33">
        <f t="shared" si="40"/>
        <v>0</v>
      </c>
      <c r="BB39" s="25">
        <f t="shared" si="40"/>
        <v>0</v>
      </c>
      <c r="BC39" s="25">
        <f t="shared" si="40"/>
        <v>0</v>
      </c>
      <c r="BD39" s="26">
        <f t="shared" si="40"/>
        <v>0</v>
      </c>
      <c r="BE39" s="25">
        <f t="shared" si="40"/>
        <v>0</v>
      </c>
      <c r="BF39" s="25">
        <f t="shared" si="40"/>
        <v>0</v>
      </c>
      <c r="BG39" s="25">
        <f t="shared" si="40"/>
        <v>0</v>
      </c>
      <c r="BH39" s="25">
        <f t="shared" si="40"/>
        <v>0</v>
      </c>
      <c r="BI39" s="35">
        <f t="shared" si="40"/>
        <v>0</v>
      </c>
      <c r="BJ39" s="25">
        <f t="shared" si="40"/>
        <v>0</v>
      </c>
      <c r="BK39" s="25">
        <f t="shared" si="40"/>
        <v>0</v>
      </c>
      <c r="BL39" s="26">
        <f t="shared" si="40"/>
        <v>0</v>
      </c>
      <c r="BM39" s="33">
        <f t="shared" si="40"/>
        <v>0</v>
      </c>
      <c r="BN39" s="25">
        <f t="shared" si="40"/>
        <v>0</v>
      </c>
      <c r="BO39" s="25">
        <f t="shared" si="40"/>
        <v>0</v>
      </c>
      <c r="BP39" s="34">
        <f t="shared" si="40"/>
        <v>0</v>
      </c>
      <c r="BQ39" s="33">
        <f t="shared" si="40"/>
        <v>0</v>
      </c>
      <c r="BR39" s="25">
        <f t="shared" si="40"/>
        <v>0</v>
      </c>
      <c r="BS39" s="25">
        <f t="shared" si="40"/>
        <v>0</v>
      </c>
      <c r="BT39" s="34">
        <f t="shared" si="40"/>
        <v>0</v>
      </c>
      <c r="BU39" s="33">
        <f>COUNTIF(BU$7:BU$37,3)</f>
        <v>0</v>
      </c>
      <c r="BV39" s="25">
        <f>COUNTIF(BV$7:BV$37,3)</f>
        <v>0</v>
      </c>
      <c r="BW39" s="25">
        <f>COUNTIF(BW$7:BW$37,3)</f>
        <v>0</v>
      </c>
      <c r="BX39" s="34">
        <f>COUNTIF(BX$7:BX$37,3)</f>
        <v>0</v>
      </c>
      <c r="BY39" s="32"/>
      <c r="BZ39" s="32"/>
    </row>
    <row r="40" spans="2:78" s="24" customFormat="1" ht="12.75">
      <c r="B40" s="83" t="s">
        <v>4</v>
      </c>
      <c r="C40" s="37">
        <f>COUNTIF(C$7:C$36,2)</f>
        <v>0</v>
      </c>
      <c r="D40" s="25">
        <f>COUNTIF(D$7:D$36,2)</f>
        <v>0</v>
      </c>
      <c r="E40" s="25">
        <f>COUNTIF(E$7:E$36,2)</f>
        <v>0</v>
      </c>
      <c r="F40" s="34">
        <f>COUNTIF(F$7:F$36,2)</f>
        <v>0</v>
      </c>
      <c r="G40" s="59"/>
      <c r="H40" s="60"/>
      <c r="I40" s="33">
        <f aca="true" t="shared" si="41" ref="I40:BT40">COUNTIF(I$7:I$36,2)</f>
        <v>0</v>
      </c>
      <c r="J40" s="25">
        <f t="shared" si="41"/>
        <v>0</v>
      </c>
      <c r="K40" s="25">
        <f t="shared" si="41"/>
        <v>0</v>
      </c>
      <c r="L40" s="34">
        <f t="shared" si="41"/>
        <v>0</v>
      </c>
      <c r="M40" s="35">
        <f t="shared" si="41"/>
        <v>0</v>
      </c>
      <c r="N40" s="25">
        <f t="shared" si="41"/>
        <v>0</v>
      </c>
      <c r="O40" s="25">
        <f t="shared" si="41"/>
        <v>0</v>
      </c>
      <c r="P40" s="25">
        <f t="shared" si="41"/>
        <v>0</v>
      </c>
      <c r="Q40" s="33">
        <f t="shared" si="41"/>
        <v>0</v>
      </c>
      <c r="R40" s="25">
        <f t="shared" si="41"/>
        <v>0</v>
      </c>
      <c r="S40" s="25">
        <f t="shared" si="41"/>
        <v>0</v>
      </c>
      <c r="T40" s="34">
        <f t="shared" si="41"/>
        <v>0</v>
      </c>
      <c r="U40" s="25">
        <f t="shared" si="41"/>
        <v>0</v>
      </c>
      <c r="V40" s="25">
        <f t="shared" si="41"/>
        <v>0</v>
      </c>
      <c r="W40" s="25">
        <f t="shared" si="41"/>
        <v>0</v>
      </c>
      <c r="X40" s="25">
        <f t="shared" si="41"/>
        <v>0</v>
      </c>
      <c r="Y40" s="33">
        <f t="shared" si="41"/>
        <v>0</v>
      </c>
      <c r="Z40" s="25">
        <f t="shared" si="41"/>
        <v>0</v>
      </c>
      <c r="AA40" s="25">
        <f t="shared" si="41"/>
        <v>0</v>
      </c>
      <c r="AB40" s="34">
        <f t="shared" si="41"/>
        <v>0</v>
      </c>
      <c r="AC40" s="25">
        <f t="shared" si="41"/>
        <v>0</v>
      </c>
      <c r="AD40" s="25">
        <f t="shared" si="41"/>
        <v>0</v>
      </c>
      <c r="AE40" s="25">
        <f t="shared" si="41"/>
        <v>0</v>
      </c>
      <c r="AF40" s="25">
        <f t="shared" si="41"/>
        <v>0</v>
      </c>
      <c r="AG40" s="33">
        <f t="shared" si="41"/>
        <v>0</v>
      </c>
      <c r="AH40" s="25">
        <f t="shared" si="41"/>
        <v>0</v>
      </c>
      <c r="AI40" s="25">
        <f t="shared" si="41"/>
        <v>0</v>
      </c>
      <c r="AJ40" s="34">
        <f t="shared" si="41"/>
        <v>0</v>
      </c>
      <c r="AK40" s="25">
        <f t="shared" si="41"/>
        <v>0</v>
      </c>
      <c r="AL40" s="25">
        <f t="shared" si="41"/>
        <v>0</v>
      </c>
      <c r="AM40" s="25">
        <f t="shared" si="41"/>
        <v>0</v>
      </c>
      <c r="AN40" s="25">
        <f t="shared" si="41"/>
        <v>0</v>
      </c>
      <c r="AO40" s="33">
        <f t="shared" si="41"/>
        <v>0</v>
      </c>
      <c r="AP40" s="25">
        <f t="shared" si="41"/>
        <v>0</v>
      </c>
      <c r="AQ40" s="25">
        <f t="shared" si="41"/>
        <v>0</v>
      </c>
      <c r="AR40" s="34">
        <f t="shared" si="41"/>
        <v>0</v>
      </c>
      <c r="AS40" s="33">
        <f t="shared" si="41"/>
        <v>0</v>
      </c>
      <c r="AT40" s="25">
        <f t="shared" si="41"/>
        <v>0</v>
      </c>
      <c r="AU40" s="25">
        <f t="shared" si="41"/>
        <v>0</v>
      </c>
      <c r="AV40" s="34">
        <f t="shared" si="41"/>
        <v>0</v>
      </c>
      <c r="AW40" s="25">
        <f t="shared" si="41"/>
        <v>0</v>
      </c>
      <c r="AX40" s="25">
        <f t="shared" si="41"/>
        <v>0</v>
      </c>
      <c r="AY40" s="25">
        <f t="shared" si="41"/>
        <v>0</v>
      </c>
      <c r="AZ40" s="25">
        <f t="shared" si="41"/>
        <v>0</v>
      </c>
      <c r="BA40" s="33">
        <f t="shared" si="41"/>
        <v>0</v>
      </c>
      <c r="BB40" s="25">
        <f t="shared" si="41"/>
        <v>0</v>
      </c>
      <c r="BC40" s="25">
        <f t="shared" si="41"/>
        <v>0</v>
      </c>
      <c r="BD40" s="26">
        <f t="shared" si="41"/>
        <v>0</v>
      </c>
      <c r="BE40" s="25">
        <f t="shared" si="41"/>
        <v>0</v>
      </c>
      <c r="BF40" s="25">
        <f t="shared" si="41"/>
        <v>0</v>
      </c>
      <c r="BG40" s="25">
        <f t="shared" si="41"/>
        <v>0</v>
      </c>
      <c r="BH40" s="25">
        <f t="shared" si="41"/>
        <v>0</v>
      </c>
      <c r="BI40" s="35">
        <f t="shared" si="41"/>
        <v>0</v>
      </c>
      <c r="BJ40" s="25">
        <f t="shared" si="41"/>
        <v>0</v>
      </c>
      <c r="BK40" s="25">
        <f t="shared" si="41"/>
        <v>0</v>
      </c>
      <c r="BL40" s="26">
        <f t="shared" si="41"/>
        <v>0</v>
      </c>
      <c r="BM40" s="33">
        <f t="shared" si="41"/>
        <v>0</v>
      </c>
      <c r="BN40" s="25">
        <f t="shared" si="41"/>
        <v>0</v>
      </c>
      <c r="BO40" s="25">
        <f t="shared" si="41"/>
        <v>0</v>
      </c>
      <c r="BP40" s="34">
        <f t="shared" si="41"/>
        <v>0</v>
      </c>
      <c r="BQ40" s="33">
        <f t="shared" si="41"/>
        <v>0</v>
      </c>
      <c r="BR40" s="25">
        <f t="shared" si="41"/>
        <v>0</v>
      </c>
      <c r="BS40" s="25">
        <f t="shared" si="41"/>
        <v>0</v>
      </c>
      <c r="BT40" s="34">
        <f t="shared" si="41"/>
        <v>0</v>
      </c>
      <c r="BU40" s="33">
        <f>COUNTIF(BU$7:BU$36,2)</f>
        <v>0</v>
      </c>
      <c r="BV40" s="25">
        <f>COUNTIF(BV$7:BV$36,2)</f>
        <v>0</v>
      </c>
      <c r="BW40" s="25">
        <f>COUNTIF(BW$7:BW$36,2)</f>
        <v>0</v>
      </c>
      <c r="BX40" s="34">
        <f>COUNTIF(BX$7:BX$36,2)</f>
        <v>0</v>
      </c>
      <c r="BY40" s="32"/>
      <c r="BZ40" s="32"/>
    </row>
    <row r="41" spans="2:78" s="24" customFormat="1" ht="12.75">
      <c r="B41" s="83" t="s">
        <v>5</v>
      </c>
      <c r="C41" s="1">
        <f>$A36-SUM(C37:C40)</f>
        <v>30</v>
      </c>
      <c r="D41" s="45">
        <f>$A36-SUM(D37:D40)</f>
        <v>30</v>
      </c>
      <c r="E41" s="45">
        <f>$A36-SUM(E37:E40)</f>
        <v>30</v>
      </c>
      <c r="F41" s="84">
        <f>$A36-SUM(F37:F40)</f>
        <v>30</v>
      </c>
      <c r="G41" s="59"/>
      <c r="H41" s="60"/>
      <c r="I41" s="48">
        <f aca="true" t="shared" si="42" ref="I41:BT41">$A36-SUM(I37:I40)</f>
        <v>30</v>
      </c>
      <c r="J41" s="46">
        <f t="shared" si="42"/>
        <v>30</v>
      </c>
      <c r="K41" s="46">
        <f t="shared" si="42"/>
        <v>30</v>
      </c>
      <c r="L41" s="49">
        <f t="shared" si="42"/>
        <v>30</v>
      </c>
      <c r="M41" s="50">
        <f t="shared" si="42"/>
        <v>30</v>
      </c>
      <c r="N41" s="46">
        <f t="shared" si="42"/>
        <v>30</v>
      </c>
      <c r="O41" s="46">
        <f t="shared" si="42"/>
        <v>30</v>
      </c>
      <c r="P41" s="46">
        <f t="shared" si="42"/>
        <v>30</v>
      </c>
      <c r="Q41" s="48">
        <f t="shared" si="42"/>
        <v>30</v>
      </c>
      <c r="R41" s="46">
        <f t="shared" si="42"/>
        <v>30</v>
      </c>
      <c r="S41" s="46">
        <f t="shared" si="42"/>
        <v>30</v>
      </c>
      <c r="T41" s="49">
        <f t="shared" si="42"/>
        <v>30</v>
      </c>
      <c r="U41" s="46">
        <f t="shared" si="42"/>
        <v>30</v>
      </c>
      <c r="V41" s="46">
        <f t="shared" si="42"/>
        <v>30</v>
      </c>
      <c r="W41" s="46">
        <f t="shared" si="42"/>
        <v>30</v>
      </c>
      <c r="X41" s="46">
        <f t="shared" si="42"/>
        <v>30</v>
      </c>
      <c r="Y41" s="48">
        <f t="shared" si="42"/>
        <v>30</v>
      </c>
      <c r="Z41" s="46">
        <f t="shared" si="42"/>
        <v>30</v>
      </c>
      <c r="AA41" s="46">
        <f t="shared" si="42"/>
        <v>30</v>
      </c>
      <c r="AB41" s="49">
        <f t="shared" si="42"/>
        <v>30</v>
      </c>
      <c r="AC41" s="46">
        <f t="shared" si="42"/>
        <v>30</v>
      </c>
      <c r="AD41" s="46">
        <f t="shared" si="42"/>
        <v>30</v>
      </c>
      <c r="AE41" s="46">
        <f t="shared" si="42"/>
        <v>30</v>
      </c>
      <c r="AF41" s="46">
        <f t="shared" si="42"/>
        <v>30</v>
      </c>
      <c r="AG41" s="48">
        <f t="shared" si="42"/>
        <v>30</v>
      </c>
      <c r="AH41" s="46">
        <f t="shared" si="42"/>
        <v>30</v>
      </c>
      <c r="AI41" s="46">
        <f t="shared" si="42"/>
        <v>30</v>
      </c>
      <c r="AJ41" s="49">
        <f t="shared" si="42"/>
        <v>30</v>
      </c>
      <c r="AK41" s="46">
        <f t="shared" si="42"/>
        <v>30</v>
      </c>
      <c r="AL41" s="46">
        <f t="shared" si="42"/>
        <v>30</v>
      </c>
      <c r="AM41" s="46">
        <f t="shared" si="42"/>
        <v>30</v>
      </c>
      <c r="AN41" s="46">
        <f t="shared" si="42"/>
        <v>30</v>
      </c>
      <c r="AO41" s="48">
        <f t="shared" si="42"/>
        <v>30</v>
      </c>
      <c r="AP41" s="46">
        <f t="shared" si="42"/>
        <v>30</v>
      </c>
      <c r="AQ41" s="46">
        <f t="shared" si="42"/>
        <v>30</v>
      </c>
      <c r="AR41" s="49">
        <f t="shared" si="42"/>
        <v>30</v>
      </c>
      <c r="AS41" s="48">
        <f t="shared" si="42"/>
        <v>30</v>
      </c>
      <c r="AT41" s="46">
        <f t="shared" si="42"/>
        <v>30</v>
      </c>
      <c r="AU41" s="46">
        <f t="shared" si="42"/>
        <v>30</v>
      </c>
      <c r="AV41" s="49">
        <f t="shared" si="42"/>
        <v>30</v>
      </c>
      <c r="AW41" s="46">
        <f t="shared" si="42"/>
        <v>30</v>
      </c>
      <c r="AX41" s="46">
        <f t="shared" si="42"/>
        <v>30</v>
      </c>
      <c r="AY41" s="46">
        <f t="shared" si="42"/>
        <v>30</v>
      </c>
      <c r="AZ41" s="46">
        <f t="shared" si="42"/>
        <v>30</v>
      </c>
      <c r="BA41" s="48">
        <f t="shared" si="42"/>
        <v>30</v>
      </c>
      <c r="BB41" s="46">
        <f t="shared" si="42"/>
        <v>30</v>
      </c>
      <c r="BC41" s="46">
        <f t="shared" si="42"/>
        <v>30</v>
      </c>
      <c r="BD41" s="47">
        <f t="shared" si="42"/>
        <v>30</v>
      </c>
      <c r="BE41" s="46">
        <f t="shared" si="42"/>
        <v>30</v>
      </c>
      <c r="BF41" s="46">
        <f t="shared" si="42"/>
        <v>30</v>
      </c>
      <c r="BG41" s="46">
        <f t="shared" si="42"/>
        <v>30</v>
      </c>
      <c r="BH41" s="46">
        <f t="shared" si="42"/>
        <v>30</v>
      </c>
      <c r="BI41" s="50">
        <f t="shared" si="42"/>
        <v>30</v>
      </c>
      <c r="BJ41" s="46">
        <f t="shared" si="42"/>
        <v>30</v>
      </c>
      <c r="BK41" s="46">
        <f t="shared" si="42"/>
        <v>30</v>
      </c>
      <c r="BL41" s="47">
        <f t="shared" si="42"/>
        <v>30</v>
      </c>
      <c r="BM41" s="48">
        <f t="shared" si="42"/>
        <v>30</v>
      </c>
      <c r="BN41" s="46">
        <f t="shared" si="42"/>
        <v>30</v>
      </c>
      <c r="BO41" s="46">
        <f t="shared" si="42"/>
        <v>30</v>
      </c>
      <c r="BP41" s="49">
        <f t="shared" si="42"/>
        <v>30</v>
      </c>
      <c r="BQ41" s="48">
        <f t="shared" si="42"/>
        <v>30</v>
      </c>
      <c r="BR41" s="46">
        <f t="shared" si="42"/>
        <v>30</v>
      </c>
      <c r="BS41" s="46">
        <f t="shared" si="42"/>
        <v>30</v>
      </c>
      <c r="BT41" s="49">
        <f t="shared" si="42"/>
        <v>30</v>
      </c>
      <c r="BU41" s="48">
        <f>$A36-SUM(BU37:BU40)</f>
        <v>30</v>
      </c>
      <c r="BV41" s="46">
        <f>$A36-SUM(BV37:BV40)</f>
        <v>30</v>
      </c>
      <c r="BW41" s="46">
        <f>$A36-SUM(BW37:BW40)</f>
        <v>30</v>
      </c>
      <c r="BX41" s="49">
        <f>$A36-SUM(BX37:BX40)</f>
        <v>30</v>
      </c>
      <c r="BY41" s="32"/>
      <c r="BZ41" s="32"/>
    </row>
    <row r="42" spans="2:76" s="7" customFormat="1" ht="14.25" customHeight="1">
      <c r="B42" s="53" t="s">
        <v>6</v>
      </c>
      <c r="C42" s="38">
        <f>(C37+C38)/$A36</f>
        <v>0</v>
      </c>
      <c r="D42" s="51">
        <f>(D37+D38)/$A36</f>
        <v>0</v>
      </c>
      <c r="E42" s="51">
        <f>(E37+E38)/$A36</f>
        <v>0</v>
      </c>
      <c r="F42" s="55">
        <f>(F37+F38)/$A36</f>
        <v>0</v>
      </c>
      <c r="G42" s="61"/>
      <c r="H42" s="62"/>
      <c r="I42" s="78">
        <f aca="true" t="shared" si="43" ref="I42:BT42">(I37+I38)/$A36</f>
        <v>0</v>
      </c>
      <c r="J42" s="51">
        <f t="shared" si="43"/>
        <v>0</v>
      </c>
      <c r="K42" s="51">
        <f t="shared" si="43"/>
        <v>0</v>
      </c>
      <c r="L42" s="51">
        <f t="shared" si="43"/>
        <v>0</v>
      </c>
      <c r="M42" s="51">
        <f t="shared" si="43"/>
        <v>0</v>
      </c>
      <c r="N42" s="51">
        <f t="shared" si="43"/>
        <v>0</v>
      </c>
      <c r="O42" s="51">
        <f t="shared" si="43"/>
        <v>0</v>
      </c>
      <c r="P42" s="51">
        <f t="shared" si="43"/>
        <v>0</v>
      </c>
      <c r="Q42" s="51">
        <f t="shared" si="43"/>
        <v>0</v>
      </c>
      <c r="R42" s="51">
        <f t="shared" si="43"/>
        <v>0</v>
      </c>
      <c r="S42" s="51">
        <f t="shared" si="43"/>
        <v>0</v>
      </c>
      <c r="T42" s="51">
        <f t="shared" si="43"/>
        <v>0</v>
      </c>
      <c r="U42" s="51">
        <f t="shared" si="43"/>
        <v>0</v>
      </c>
      <c r="V42" s="51">
        <f t="shared" si="43"/>
        <v>0</v>
      </c>
      <c r="W42" s="51">
        <f t="shared" si="43"/>
        <v>0</v>
      </c>
      <c r="X42" s="51">
        <f t="shared" si="43"/>
        <v>0</v>
      </c>
      <c r="Y42" s="51">
        <f t="shared" si="43"/>
        <v>0</v>
      </c>
      <c r="Z42" s="51">
        <f t="shared" si="43"/>
        <v>0</v>
      </c>
      <c r="AA42" s="51">
        <f t="shared" si="43"/>
        <v>0</v>
      </c>
      <c r="AB42" s="51">
        <f t="shared" si="43"/>
        <v>0</v>
      </c>
      <c r="AC42" s="51">
        <f t="shared" si="43"/>
        <v>0</v>
      </c>
      <c r="AD42" s="51">
        <f t="shared" si="43"/>
        <v>0</v>
      </c>
      <c r="AE42" s="51">
        <f t="shared" si="43"/>
        <v>0</v>
      </c>
      <c r="AF42" s="51">
        <f t="shared" si="43"/>
        <v>0</v>
      </c>
      <c r="AG42" s="51">
        <f t="shared" si="43"/>
        <v>0</v>
      </c>
      <c r="AH42" s="51">
        <f t="shared" si="43"/>
        <v>0</v>
      </c>
      <c r="AI42" s="51">
        <f t="shared" si="43"/>
        <v>0</v>
      </c>
      <c r="AJ42" s="51">
        <f t="shared" si="43"/>
        <v>0</v>
      </c>
      <c r="AK42" s="51">
        <f t="shared" si="43"/>
        <v>0</v>
      </c>
      <c r="AL42" s="51">
        <f t="shared" si="43"/>
        <v>0</v>
      </c>
      <c r="AM42" s="51">
        <f t="shared" si="43"/>
        <v>0</v>
      </c>
      <c r="AN42" s="51">
        <f t="shared" si="43"/>
        <v>0</v>
      </c>
      <c r="AO42" s="51">
        <f t="shared" si="43"/>
        <v>0</v>
      </c>
      <c r="AP42" s="51">
        <f t="shared" si="43"/>
        <v>0</v>
      </c>
      <c r="AQ42" s="51">
        <f t="shared" si="43"/>
        <v>0</v>
      </c>
      <c r="AR42" s="51">
        <f t="shared" si="43"/>
        <v>0</v>
      </c>
      <c r="AS42" s="51">
        <f t="shared" si="43"/>
        <v>0</v>
      </c>
      <c r="AT42" s="51">
        <f t="shared" si="43"/>
        <v>0</v>
      </c>
      <c r="AU42" s="51">
        <f t="shared" si="43"/>
        <v>0</v>
      </c>
      <c r="AV42" s="51">
        <f t="shared" si="43"/>
        <v>0</v>
      </c>
      <c r="AW42" s="51">
        <f t="shared" si="43"/>
        <v>0</v>
      </c>
      <c r="AX42" s="51">
        <f t="shared" si="43"/>
        <v>0</v>
      </c>
      <c r="AY42" s="51">
        <f t="shared" si="43"/>
        <v>0</v>
      </c>
      <c r="AZ42" s="51">
        <f t="shared" si="43"/>
        <v>0</v>
      </c>
      <c r="BA42" s="51">
        <f t="shared" si="43"/>
        <v>0</v>
      </c>
      <c r="BB42" s="51">
        <f t="shared" si="43"/>
        <v>0</v>
      </c>
      <c r="BC42" s="51">
        <f t="shared" si="43"/>
        <v>0</v>
      </c>
      <c r="BD42" s="51">
        <f t="shared" si="43"/>
        <v>0</v>
      </c>
      <c r="BE42" s="51">
        <f t="shared" si="43"/>
        <v>0</v>
      </c>
      <c r="BF42" s="51">
        <f t="shared" si="43"/>
        <v>0</v>
      </c>
      <c r="BG42" s="51">
        <f t="shared" si="43"/>
        <v>0</v>
      </c>
      <c r="BH42" s="51">
        <f t="shared" si="43"/>
        <v>0</v>
      </c>
      <c r="BI42" s="51">
        <f t="shared" si="43"/>
        <v>0</v>
      </c>
      <c r="BJ42" s="51">
        <f t="shared" si="43"/>
        <v>0</v>
      </c>
      <c r="BK42" s="51">
        <f t="shared" si="43"/>
        <v>0</v>
      </c>
      <c r="BL42" s="51">
        <f t="shared" si="43"/>
        <v>0</v>
      </c>
      <c r="BM42" s="51">
        <f t="shared" si="43"/>
        <v>0</v>
      </c>
      <c r="BN42" s="51">
        <f t="shared" si="43"/>
        <v>0</v>
      </c>
      <c r="BO42" s="51">
        <f t="shared" si="43"/>
        <v>0</v>
      </c>
      <c r="BP42" s="51">
        <f t="shared" si="43"/>
        <v>0</v>
      </c>
      <c r="BQ42" s="51">
        <f t="shared" si="43"/>
        <v>0</v>
      </c>
      <c r="BR42" s="51">
        <f t="shared" si="43"/>
        <v>0</v>
      </c>
      <c r="BS42" s="51">
        <f t="shared" si="43"/>
        <v>0</v>
      </c>
      <c r="BT42" s="51">
        <f t="shared" si="43"/>
        <v>0</v>
      </c>
      <c r="BU42" s="51">
        <f>(BU37+BU38)/$A36</f>
        <v>0</v>
      </c>
      <c r="BV42" s="51">
        <f>(BV37+BV38)/$A36</f>
        <v>0</v>
      </c>
      <c r="BW42" s="51">
        <f>(BW37+BW38)/$A36</f>
        <v>0</v>
      </c>
      <c r="BX42" s="55">
        <f>(BX37+BX38)/$A36</f>
        <v>0</v>
      </c>
    </row>
    <row r="43" spans="2:76" s="7" customFormat="1" ht="14.25" customHeight="1">
      <c r="B43" s="53" t="s">
        <v>7</v>
      </c>
      <c r="C43" s="38">
        <f>(C37+C38+C39)/$A36</f>
        <v>0</v>
      </c>
      <c r="D43" s="51">
        <f>(D37+D38+D39)/$A36</f>
        <v>0</v>
      </c>
      <c r="E43" s="51">
        <f>(E37+E38+E39)/$A36</f>
        <v>0</v>
      </c>
      <c r="F43" s="55">
        <f>(F37+F38+F39)/$A36</f>
        <v>0</v>
      </c>
      <c r="G43" s="61"/>
      <c r="H43" s="62"/>
      <c r="I43" s="78">
        <f aca="true" t="shared" si="44" ref="I43:BT43">(I37+I38+I39)/$A36</f>
        <v>0</v>
      </c>
      <c r="J43" s="51">
        <f t="shared" si="44"/>
        <v>0</v>
      </c>
      <c r="K43" s="51">
        <f t="shared" si="44"/>
        <v>0</v>
      </c>
      <c r="L43" s="51">
        <f t="shared" si="44"/>
        <v>0</v>
      </c>
      <c r="M43" s="51">
        <f t="shared" si="44"/>
        <v>0</v>
      </c>
      <c r="N43" s="51">
        <f t="shared" si="44"/>
        <v>0</v>
      </c>
      <c r="O43" s="51">
        <f t="shared" si="44"/>
        <v>0</v>
      </c>
      <c r="P43" s="51">
        <f t="shared" si="44"/>
        <v>0</v>
      </c>
      <c r="Q43" s="51">
        <f t="shared" si="44"/>
        <v>0</v>
      </c>
      <c r="R43" s="51">
        <f t="shared" si="44"/>
        <v>0</v>
      </c>
      <c r="S43" s="51">
        <f t="shared" si="44"/>
        <v>0</v>
      </c>
      <c r="T43" s="51">
        <f t="shared" si="44"/>
        <v>0</v>
      </c>
      <c r="U43" s="51">
        <f t="shared" si="44"/>
        <v>0</v>
      </c>
      <c r="V43" s="51">
        <f t="shared" si="44"/>
        <v>0</v>
      </c>
      <c r="W43" s="51">
        <f t="shared" si="44"/>
        <v>0</v>
      </c>
      <c r="X43" s="51">
        <f t="shared" si="44"/>
        <v>0</v>
      </c>
      <c r="Y43" s="51">
        <f t="shared" si="44"/>
        <v>0</v>
      </c>
      <c r="Z43" s="51">
        <f t="shared" si="44"/>
        <v>0</v>
      </c>
      <c r="AA43" s="51">
        <f t="shared" si="44"/>
        <v>0</v>
      </c>
      <c r="AB43" s="51">
        <f t="shared" si="44"/>
        <v>0</v>
      </c>
      <c r="AC43" s="51">
        <f t="shared" si="44"/>
        <v>0</v>
      </c>
      <c r="AD43" s="51">
        <f t="shared" si="44"/>
        <v>0</v>
      </c>
      <c r="AE43" s="51">
        <f t="shared" si="44"/>
        <v>0</v>
      </c>
      <c r="AF43" s="51">
        <f t="shared" si="44"/>
        <v>0</v>
      </c>
      <c r="AG43" s="51">
        <f t="shared" si="44"/>
        <v>0</v>
      </c>
      <c r="AH43" s="51">
        <f t="shared" si="44"/>
        <v>0</v>
      </c>
      <c r="AI43" s="51">
        <f t="shared" si="44"/>
        <v>0</v>
      </c>
      <c r="AJ43" s="51">
        <f t="shared" si="44"/>
        <v>0</v>
      </c>
      <c r="AK43" s="51">
        <f t="shared" si="44"/>
        <v>0</v>
      </c>
      <c r="AL43" s="51">
        <f t="shared" si="44"/>
        <v>0</v>
      </c>
      <c r="AM43" s="51">
        <f t="shared" si="44"/>
        <v>0</v>
      </c>
      <c r="AN43" s="51">
        <f t="shared" si="44"/>
        <v>0</v>
      </c>
      <c r="AO43" s="51">
        <f t="shared" si="44"/>
        <v>0</v>
      </c>
      <c r="AP43" s="51">
        <f t="shared" si="44"/>
        <v>0</v>
      </c>
      <c r="AQ43" s="51">
        <f t="shared" si="44"/>
        <v>0</v>
      </c>
      <c r="AR43" s="51">
        <f t="shared" si="44"/>
        <v>0</v>
      </c>
      <c r="AS43" s="51">
        <f t="shared" si="44"/>
        <v>0</v>
      </c>
      <c r="AT43" s="51">
        <f t="shared" si="44"/>
        <v>0</v>
      </c>
      <c r="AU43" s="51">
        <f t="shared" si="44"/>
        <v>0</v>
      </c>
      <c r="AV43" s="51">
        <f t="shared" si="44"/>
        <v>0</v>
      </c>
      <c r="AW43" s="51">
        <f t="shared" si="44"/>
        <v>0</v>
      </c>
      <c r="AX43" s="51">
        <f t="shared" si="44"/>
        <v>0</v>
      </c>
      <c r="AY43" s="51">
        <f t="shared" si="44"/>
        <v>0</v>
      </c>
      <c r="AZ43" s="51">
        <f t="shared" si="44"/>
        <v>0</v>
      </c>
      <c r="BA43" s="51">
        <f t="shared" si="44"/>
        <v>0</v>
      </c>
      <c r="BB43" s="51">
        <f t="shared" si="44"/>
        <v>0</v>
      </c>
      <c r="BC43" s="51">
        <f t="shared" si="44"/>
        <v>0</v>
      </c>
      <c r="BD43" s="51">
        <f t="shared" si="44"/>
        <v>0</v>
      </c>
      <c r="BE43" s="51">
        <f t="shared" si="44"/>
        <v>0</v>
      </c>
      <c r="BF43" s="51">
        <f t="shared" si="44"/>
        <v>0</v>
      </c>
      <c r="BG43" s="51">
        <f t="shared" si="44"/>
        <v>0</v>
      </c>
      <c r="BH43" s="51">
        <f t="shared" si="44"/>
        <v>0</v>
      </c>
      <c r="BI43" s="51">
        <f t="shared" si="44"/>
        <v>0</v>
      </c>
      <c r="BJ43" s="51">
        <f t="shared" si="44"/>
        <v>0</v>
      </c>
      <c r="BK43" s="51">
        <f t="shared" si="44"/>
        <v>0</v>
      </c>
      <c r="BL43" s="51">
        <f t="shared" si="44"/>
        <v>0</v>
      </c>
      <c r="BM43" s="51">
        <f t="shared" si="44"/>
        <v>0</v>
      </c>
      <c r="BN43" s="51">
        <f t="shared" si="44"/>
        <v>0</v>
      </c>
      <c r="BO43" s="51">
        <f t="shared" si="44"/>
        <v>0</v>
      </c>
      <c r="BP43" s="51">
        <f t="shared" si="44"/>
        <v>0</v>
      </c>
      <c r="BQ43" s="51">
        <f t="shared" si="44"/>
        <v>0</v>
      </c>
      <c r="BR43" s="51">
        <f t="shared" si="44"/>
        <v>0</v>
      </c>
      <c r="BS43" s="51">
        <f t="shared" si="44"/>
        <v>0</v>
      </c>
      <c r="BT43" s="51">
        <f t="shared" si="44"/>
        <v>0</v>
      </c>
      <c r="BU43" s="51">
        <f>(BU37+BU38+BU39)/$A36</f>
        <v>0</v>
      </c>
      <c r="BV43" s="51">
        <f>(BV37+BV38+BV39)/$A36</f>
        <v>0</v>
      </c>
      <c r="BW43" s="51">
        <f>(BW37+BW38+BW39)/$A36</f>
        <v>0</v>
      </c>
      <c r="BX43" s="55">
        <f>(BX37+BX38+BX39)/$A36</f>
        <v>0</v>
      </c>
    </row>
    <row r="44" spans="2:76" s="7" customFormat="1" ht="14.25" customHeight="1" thickBot="1">
      <c r="B44" s="54" t="s">
        <v>33</v>
      </c>
      <c r="C44" s="56">
        <f>C37/$A36+C38/$A36*0.64+C39/$A36*0.36+C40/$A36*0.14</f>
        <v>0</v>
      </c>
      <c r="D44" s="57">
        <f>D37/$A36+D38/$A36*0.64+D39/$A36*0.36+D40/$A36*0.14</f>
        <v>0</v>
      </c>
      <c r="E44" s="57">
        <f>E37/$A36+E38/$A36*0.64+E39/$A36*0.36+E40/$A36*0.14</f>
        <v>0</v>
      </c>
      <c r="F44" s="58">
        <f>F37/$A36+F38/$A36*0.64+F39/$A36*0.36+F40/$A36*0.14</f>
        <v>0</v>
      </c>
      <c r="G44" s="63"/>
      <c r="H44" s="64"/>
      <c r="I44" s="79">
        <f aca="true" t="shared" si="45" ref="I44:BT44">I37/$A36+I38/$A36*0.64+I39/$A36*0.36+I40/$A36*0.14</f>
        <v>0</v>
      </c>
      <c r="J44" s="57">
        <f t="shared" si="45"/>
        <v>0</v>
      </c>
      <c r="K44" s="57">
        <f t="shared" si="45"/>
        <v>0</v>
      </c>
      <c r="L44" s="57">
        <f t="shared" si="45"/>
        <v>0</v>
      </c>
      <c r="M44" s="57">
        <f t="shared" si="45"/>
        <v>0</v>
      </c>
      <c r="N44" s="57">
        <f t="shared" si="45"/>
        <v>0</v>
      </c>
      <c r="O44" s="57">
        <f t="shared" si="45"/>
        <v>0</v>
      </c>
      <c r="P44" s="57">
        <f t="shared" si="45"/>
        <v>0</v>
      </c>
      <c r="Q44" s="57">
        <f t="shared" si="45"/>
        <v>0</v>
      </c>
      <c r="R44" s="57">
        <f t="shared" si="45"/>
        <v>0</v>
      </c>
      <c r="S44" s="57">
        <f t="shared" si="45"/>
        <v>0</v>
      </c>
      <c r="T44" s="57">
        <f t="shared" si="45"/>
        <v>0</v>
      </c>
      <c r="U44" s="57">
        <f t="shared" si="45"/>
        <v>0</v>
      </c>
      <c r="V44" s="57">
        <f t="shared" si="45"/>
        <v>0</v>
      </c>
      <c r="W44" s="57">
        <f t="shared" si="45"/>
        <v>0</v>
      </c>
      <c r="X44" s="57">
        <f t="shared" si="45"/>
        <v>0</v>
      </c>
      <c r="Y44" s="57">
        <f t="shared" si="45"/>
        <v>0</v>
      </c>
      <c r="Z44" s="57">
        <f t="shared" si="45"/>
        <v>0</v>
      </c>
      <c r="AA44" s="57">
        <f t="shared" si="45"/>
        <v>0</v>
      </c>
      <c r="AB44" s="57">
        <f t="shared" si="45"/>
        <v>0</v>
      </c>
      <c r="AC44" s="57">
        <f t="shared" si="45"/>
        <v>0</v>
      </c>
      <c r="AD44" s="57">
        <f t="shared" si="45"/>
        <v>0</v>
      </c>
      <c r="AE44" s="57">
        <f t="shared" si="45"/>
        <v>0</v>
      </c>
      <c r="AF44" s="57">
        <f t="shared" si="45"/>
        <v>0</v>
      </c>
      <c r="AG44" s="57">
        <f t="shared" si="45"/>
        <v>0</v>
      </c>
      <c r="AH44" s="57">
        <f t="shared" si="45"/>
        <v>0</v>
      </c>
      <c r="AI44" s="57">
        <f t="shared" si="45"/>
        <v>0</v>
      </c>
      <c r="AJ44" s="57">
        <f t="shared" si="45"/>
        <v>0</v>
      </c>
      <c r="AK44" s="57">
        <f t="shared" si="45"/>
        <v>0</v>
      </c>
      <c r="AL44" s="57">
        <f t="shared" si="45"/>
        <v>0</v>
      </c>
      <c r="AM44" s="57">
        <f t="shared" si="45"/>
        <v>0</v>
      </c>
      <c r="AN44" s="57">
        <f t="shared" si="45"/>
        <v>0</v>
      </c>
      <c r="AO44" s="57">
        <f t="shared" si="45"/>
        <v>0</v>
      </c>
      <c r="AP44" s="57">
        <f t="shared" si="45"/>
        <v>0</v>
      </c>
      <c r="AQ44" s="57">
        <f t="shared" si="45"/>
        <v>0</v>
      </c>
      <c r="AR44" s="57">
        <f t="shared" si="45"/>
        <v>0</v>
      </c>
      <c r="AS44" s="57">
        <f t="shared" si="45"/>
        <v>0</v>
      </c>
      <c r="AT44" s="57">
        <f t="shared" si="45"/>
        <v>0</v>
      </c>
      <c r="AU44" s="57">
        <f t="shared" si="45"/>
        <v>0</v>
      </c>
      <c r="AV44" s="57">
        <f t="shared" si="45"/>
        <v>0</v>
      </c>
      <c r="AW44" s="57">
        <f t="shared" si="45"/>
        <v>0</v>
      </c>
      <c r="AX44" s="57">
        <f t="shared" si="45"/>
        <v>0</v>
      </c>
      <c r="AY44" s="57">
        <f t="shared" si="45"/>
        <v>0</v>
      </c>
      <c r="AZ44" s="57">
        <f t="shared" si="45"/>
        <v>0</v>
      </c>
      <c r="BA44" s="57">
        <f t="shared" si="45"/>
        <v>0</v>
      </c>
      <c r="BB44" s="57">
        <f t="shared" si="45"/>
        <v>0</v>
      </c>
      <c r="BC44" s="57">
        <f t="shared" si="45"/>
        <v>0</v>
      </c>
      <c r="BD44" s="57">
        <f t="shared" si="45"/>
        <v>0</v>
      </c>
      <c r="BE44" s="57">
        <f t="shared" si="45"/>
        <v>0</v>
      </c>
      <c r="BF44" s="57">
        <f t="shared" si="45"/>
        <v>0</v>
      </c>
      <c r="BG44" s="57">
        <f t="shared" si="45"/>
        <v>0</v>
      </c>
      <c r="BH44" s="57">
        <f t="shared" si="45"/>
        <v>0</v>
      </c>
      <c r="BI44" s="57">
        <f t="shared" si="45"/>
        <v>0</v>
      </c>
      <c r="BJ44" s="57">
        <f t="shared" si="45"/>
        <v>0</v>
      </c>
      <c r="BK44" s="57">
        <f t="shared" si="45"/>
        <v>0</v>
      </c>
      <c r="BL44" s="57">
        <f t="shared" si="45"/>
        <v>0</v>
      </c>
      <c r="BM44" s="57">
        <f t="shared" si="45"/>
        <v>0</v>
      </c>
      <c r="BN44" s="57">
        <f t="shared" si="45"/>
        <v>0</v>
      </c>
      <c r="BO44" s="57">
        <f t="shared" si="45"/>
        <v>0</v>
      </c>
      <c r="BP44" s="57">
        <f t="shared" si="45"/>
        <v>0</v>
      </c>
      <c r="BQ44" s="57">
        <f t="shared" si="45"/>
        <v>0</v>
      </c>
      <c r="BR44" s="57">
        <f t="shared" si="45"/>
        <v>0</v>
      </c>
      <c r="BS44" s="57">
        <f t="shared" si="45"/>
        <v>0</v>
      </c>
      <c r="BT44" s="57">
        <f t="shared" si="45"/>
        <v>0</v>
      </c>
      <c r="BU44" s="57">
        <f>BU37/$A36+BU38/$A36*0.64+BU39/$A36*0.36+BU40/$A36*0.14</f>
        <v>0</v>
      </c>
      <c r="BV44" s="57">
        <f>BV37/$A36+BV38/$A36*0.64+BV39/$A36*0.36+BV40/$A36*0.14</f>
        <v>0</v>
      </c>
      <c r="BW44" s="57">
        <f>BW37/$A36+BW38/$A36*0.64+BW39/$A36*0.36+BW40/$A36*0.14</f>
        <v>0</v>
      </c>
      <c r="BX44" s="58">
        <f>BX37/$A36+BX38/$A36*0.64+BX39/$A36*0.36+BX40/$A36*0.14</f>
        <v>0</v>
      </c>
    </row>
  </sheetData>
  <sheetProtection selectLockedCells="1" selectUnlockedCells="1"/>
  <mergeCells count="57">
    <mergeCell ref="A2:A6"/>
    <mergeCell ref="B2:B6"/>
    <mergeCell ref="C3:H3"/>
    <mergeCell ref="C4:H4"/>
    <mergeCell ref="C5:F5"/>
    <mergeCell ref="C2:H2"/>
    <mergeCell ref="BQ2:BT2"/>
    <mergeCell ref="BU2:BX2"/>
    <mergeCell ref="AC2:AF2"/>
    <mergeCell ref="AG2:AJ2"/>
    <mergeCell ref="AK2:AN2"/>
    <mergeCell ref="AS2:AV2"/>
    <mergeCell ref="AO2:AR2"/>
    <mergeCell ref="BM2:BP2"/>
    <mergeCell ref="BI2:BL2"/>
    <mergeCell ref="BA2:BD2"/>
    <mergeCell ref="AW2:AZ2"/>
    <mergeCell ref="I2:L2"/>
    <mergeCell ref="Q2:T2"/>
    <mergeCell ref="U2:X2"/>
    <mergeCell ref="Y2:AB2"/>
    <mergeCell ref="M2:P2"/>
    <mergeCell ref="Q3:T3"/>
    <mergeCell ref="I3:L3"/>
    <mergeCell ref="M3:P3"/>
    <mergeCell ref="AG3:AJ3"/>
    <mergeCell ref="AC4:AF4"/>
    <mergeCell ref="AG4:AJ4"/>
    <mergeCell ref="I4:L4"/>
    <mergeCell ref="M4:P4"/>
    <mergeCell ref="Q4:T4"/>
    <mergeCell ref="AW4:AZ4"/>
    <mergeCell ref="BA4:BD4"/>
    <mergeCell ref="AK4:AN4"/>
    <mergeCell ref="U3:X3"/>
    <mergeCell ref="AO4:AR4"/>
    <mergeCell ref="AS4:AV4"/>
    <mergeCell ref="U4:X4"/>
    <mergeCell ref="Y4:AB4"/>
    <mergeCell ref="Y3:AB3"/>
    <mergeCell ref="AC3:AF3"/>
    <mergeCell ref="AK3:AN3"/>
    <mergeCell ref="AW3:AZ3"/>
    <mergeCell ref="BA3:BD3"/>
    <mergeCell ref="BI3:BL3"/>
    <mergeCell ref="AO3:AR3"/>
    <mergeCell ref="AS3:AV3"/>
    <mergeCell ref="BE2:BH2"/>
    <mergeCell ref="BE3:BH3"/>
    <mergeCell ref="BE4:BH4"/>
    <mergeCell ref="BU3:BX3"/>
    <mergeCell ref="BM3:BP3"/>
    <mergeCell ref="BQ3:BT3"/>
    <mergeCell ref="BM4:BP4"/>
    <mergeCell ref="BQ4:BT4"/>
    <mergeCell ref="BU4:BX4"/>
    <mergeCell ref="BI4:BL4"/>
  </mergeCells>
  <conditionalFormatting sqref="I7:BX36 C7:F36">
    <cfRule type="cellIs" priority="1" dxfId="42" operator="between" stopIfTrue="1">
      <formula>2</formula>
      <formula>3</formula>
    </cfRule>
    <cfRule type="cellIs" priority="2" dxfId="45" operator="equal" stopIfTrue="1">
      <formula>4</formula>
    </cfRule>
    <cfRule type="cellIs" priority="3" dxfId="46" operator="equal" stopIfTrue="1">
      <formula>5</formula>
    </cfRule>
  </conditionalFormatting>
  <conditionalFormatting sqref="H7:H36">
    <cfRule type="cellIs" priority="4" dxfId="42" operator="between" stopIfTrue="1">
      <formula>0.1</formula>
      <formula>3.599</formula>
    </cfRule>
    <cfRule type="cellIs" priority="5" dxfId="43" operator="between" stopIfTrue="1">
      <formula>3.6</formula>
      <formula>4.599</formula>
    </cfRule>
    <cfRule type="cellIs" priority="6" dxfId="44" operator="between" stopIfTrue="1">
      <formula>4.6</formula>
      <formula>5</formula>
    </cfRule>
  </conditionalFormatting>
  <printOptions/>
  <pageMargins left="0.1968503937007874" right="0.1968503937007874" top="0.1968503937007874" bottom="0.1968503937007874" header="0.5118110236220472" footer="0.5118110236220472"/>
  <pageSetup blackAndWhite="1" fitToHeight="2" fitToWidth="2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2"/>
  <dimension ref="A1:R170"/>
  <sheetViews>
    <sheetView showGridLines="0" showZeros="0" showOutlineSymbols="0" view="pageBreakPreview" zoomScaleSheetLayoutView="100" workbookViewId="0" topLeftCell="A16">
      <selection activeCell="T8" sqref="T8"/>
    </sheetView>
  </sheetViews>
  <sheetFormatPr defaultColWidth="9.00390625" defaultRowHeight="12.75"/>
  <cols>
    <col min="1" max="2" width="3.00390625" style="102" customWidth="1"/>
    <col min="3" max="3" width="23.125" style="102" customWidth="1"/>
    <col min="4" max="4" width="8.625" style="103" customWidth="1"/>
    <col min="5" max="5" width="4.75390625" style="185" customWidth="1"/>
    <col min="6" max="6" width="4.75390625" style="176" customWidth="1"/>
    <col min="7" max="7" width="4.75390625" style="185" customWidth="1"/>
    <col min="8" max="8" width="4.75390625" style="176" customWidth="1"/>
    <col min="9" max="9" width="4.75390625" style="185" customWidth="1"/>
    <col min="10" max="10" width="4.75390625" style="176" customWidth="1"/>
    <col min="11" max="11" width="4.75390625" style="185" customWidth="1"/>
    <col min="12" max="12" width="4.75390625" style="176" customWidth="1"/>
    <col min="13" max="13" width="4.75390625" style="185" customWidth="1"/>
    <col min="14" max="14" width="4.75390625" style="176" customWidth="1"/>
    <col min="15" max="15" width="4.75390625" style="185" customWidth="1"/>
    <col min="16" max="16" width="4.75390625" style="176" customWidth="1"/>
    <col min="17" max="17" width="4.75390625" style="185" customWidth="1"/>
    <col min="18" max="18" width="4.75390625" style="176" customWidth="1"/>
    <col min="19" max="16384" width="9.125" style="102" customWidth="1"/>
  </cols>
  <sheetData>
    <row r="1" spans="1:18" ht="12.75">
      <c r="A1" s="267" t="s">
        <v>69</v>
      </c>
      <c r="B1" s="268"/>
      <c r="C1" s="268"/>
      <c r="D1" s="268"/>
      <c r="E1" s="268"/>
      <c r="F1" s="269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02"/>
      <c r="R1" s="102"/>
    </row>
    <row r="2" spans="1:18" ht="12.75">
      <c r="A2" s="269"/>
      <c r="B2" s="269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02"/>
      <c r="R2" s="102"/>
    </row>
    <row r="3" spans="1:18" ht="13.5" thickBot="1">
      <c r="A3" s="268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95"/>
      <c r="P3" s="195"/>
      <c r="Q3" s="102"/>
      <c r="R3" s="102"/>
    </row>
    <row r="4" spans="2:18" s="94" customFormat="1" ht="78.75" customHeight="1">
      <c r="B4" s="216" t="s">
        <v>10</v>
      </c>
      <c r="C4" s="271" t="s">
        <v>35</v>
      </c>
      <c r="D4" s="273"/>
      <c r="E4" s="275" t="s">
        <v>58</v>
      </c>
      <c r="F4" s="277" t="s">
        <v>46</v>
      </c>
      <c r="G4" s="275" t="s">
        <v>59</v>
      </c>
      <c r="H4" s="277" t="s">
        <v>46</v>
      </c>
      <c r="I4" s="275" t="s">
        <v>60</v>
      </c>
      <c r="J4" s="277" t="s">
        <v>46</v>
      </c>
      <c r="K4" s="282" t="s">
        <v>61</v>
      </c>
      <c r="L4" s="277" t="s">
        <v>46</v>
      </c>
      <c r="M4" s="275" t="s">
        <v>62</v>
      </c>
      <c r="N4" s="277" t="s">
        <v>46</v>
      </c>
      <c r="O4" s="275" t="s">
        <v>63</v>
      </c>
      <c r="P4" s="277" t="s">
        <v>46</v>
      </c>
      <c r="Q4" s="275" t="s">
        <v>64</v>
      </c>
      <c r="R4" s="277" t="s">
        <v>46</v>
      </c>
    </row>
    <row r="5" spans="2:18" s="96" customFormat="1" ht="15.75">
      <c r="B5" s="217"/>
      <c r="C5" s="272"/>
      <c r="D5" s="274"/>
      <c r="E5" s="276"/>
      <c r="F5" s="278"/>
      <c r="G5" s="276"/>
      <c r="H5" s="278"/>
      <c r="I5" s="276"/>
      <c r="J5" s="278"/>
      <c r="K5" s="283"/>
      <c r="L5" s="278"/>
      <c r="M5" s="276"/>
      <c r="N5" s="278"/>
      <c r="O5" s="276"/>
      <c r="P5" s="278"/>
      <c r="Q5" s="276"/>
      <c r="R5" s="278"/>
    </row>
    <row r="6" spans="2:18" s="94" customFormat="1" ht="12.75">
      <c r="B6" s="217"/>
      <c r="C6" s="272"/>
      <c r="D6" s="187" t="s">
        <v>9</v>
      </c>
      <c r="E6" s="110">
        <f>IF(COUNTIF(E8:E35,"&gt;0")&gt;0,SUM(E8:E35)/COUNTIF(E8:E35,"&gt;0"),0)</f>
        <v>3.6666666666666665</v>
      </c>
      <c r="F6" s="279"/>
      <c r="G6" s="110">
        <f>IF(COUNTIF(G8:G35,"&gt;0")&gt;0,SUM(G8:G35)/COUNTIF(G8:G35,"&gt;0"),0)</f>
        <v>3.6666666666666665</v>
      </c>
      <c r="H6" s="279"/>
      <c r="I6" s="110">
        <f>IF(COUNTIF(I8:I35,"&gt;0")&gt;0,SUM(I8:I35)/COUNTIF(I8:I35,"&gt;0"),0)</f>
        <v>3.6956521739130435</v>
      </c>
      <c r="J6" s="279"/>
      <c r="K6" s="109">
        <f>IF(COUNTIF(K8:K35,"&gt;0")&gt;0,SUM(K8:K35)/COUNTIF(K8:K35,"&gt;0"),0)</f>
        <v>3.7058823529411766</v>
      </c>
      <c r="L6" s="279"/>
      <c r="M6" s="109">
        <f>IF(COUNTIF(M8:M35,"&gt;0")&gt;0,SUM(M8:M35)/COUNTIF(M8:M35,"&gt;0"),0)</f>
        <v>3.375</v>
      </c>
      <c r="N6" s="279"/>
      <c r="O6" s="109">
        <f>IF(COUNTIF(O8:O35,"&gt;0")&gt;0,SUM(O8:O35)/COUNTIF(O8:O35,"&gt;0"),0)</f>
        <v>3.875</v>
      </c>
      <c r="P6" s="279"/>
      <c r="Q6" s="109">
        <f>IF(COUNTIF(Q8:Q35,"&gt;0")&gt;0,SUM(Q8:Q35)/COUNTIF(Q8:Q35,"&gt;0"),0)</f>
        <v>0</v>
      </c>
      <c r="R6" s="279"/>
    </row>
    <row r="7" spans="2:18" s="94" customFormat="1" ht="12.75">
      <c r="B7" s="111"/>
      <c r="C7" s="129"/>
      <c r="D7" s="187" t="s">
        <v>50</v>
      </c>
      <c r="E7" s="199" t="str">
        <f>IF(средний_балл&gt;4.7,"В",IF(средний_балл&gt;3.7,"В/С",IF(средний_балл&gt;2.7,"С","Н")))</f>
        <v>С</v>
      </c>
      <c r="F7" s="200">
        <f>ROUND(SUM(F8:F35)/SUM(E36:E38),"2")</f>
        <v>0.71</v>
      </c>
      <c r="G7" s="199" t="str">
        <f>IF(G6&gt;4.7,"В",IF(G6&gt;3.7,"В/С",IF(G6&gt;2.7,"С","Н")))</f>
        <v>С</v>
      </c>
      <c r="H7" s="200">
        <f>ROUND(SUM(H8:H35)/SUM(G36:G39),"2")</f>
        <v>0.73</v>
      </c>
      <c r="I7" s="199" t="str">
        <f>IF(I6&gt;4.7,"В",IF(I6&gt;3.7,"В/С",IF(I6&gt;2.7,"С","Н")))</f>
        <v>С</v>
      </c>
      <c r="J7" s="200">
        <f>ROUND(SUM(J8:J35)/SUM(I36:I39),"2")</f>
        <v>0.74</v>
      </c>
      <c r="K7" s="199" t="str">
        <f>IF(K6&gt;4.7,"В",IF(K6&gt;3.7,"В/С",IF(K6&gt;2.7,"С","Н")))</f>
        <v>В/С</v>
      </c>
      <c r="L7" s="200">
        <f>ROUND(SUM(L8:L35)/SUM(K36:K39),"2")</f>
        <v>0.74</v>
      </c>
      <c r="M7" s="199" t="str">
        <f>IF(M6&gt;4.7,"В",IF(M6&gt;3.7,"В/С",IF(M6&gt;2.7,"С","Н")))</f>
        <v>С</v>
      </c>
      <c r="N7" s="200">
        <f>ROUND(SUM(N8:N35)/SUM(M36:M39),"2")</f>
        <v>0.68</v>
      </c>
      <c r="O7" s="199" t="str">
        <f>IF(O6&gt;4.7,"В",IF(O6&gt;3.7,"В/С",IF(O6&gt;2.7,"С","Н")))</f>
        <v>В/С</v>
      </c>
      <c r="P7" s="200">
        <f>ROUND(SUM(P8:P35)/SUM(O36:O39),"2")</f>
        <v>0.78</v>
      </c>
      <c r="Q7" s="199" t="str">
        <f>IF(Q6&gt;4.7,"В",IF(Q6&gt;3.7,"В/С",IF(Q6&gt;2.7,"С","Н")))</f>
        <v>Н</v>
      </c>
      <c r="R7" s="200" t="e">
        <f>ROUND(SUM(R8:R35)/SUM(Q36:Q39),"2")</f>
        <v>#DIV/0!</v>
      </c>
    </row>
    <row r="8" spans="2:18" s="100" customFormat="1" ht="12.75">
      <c r="B8" s="168">
        <v>1</v>
      </c>
      <c r="C8" s="108"/>
      <c r="D8" s="188"/>
      <c r="E8" s="192">
        <v>5</v>
      </c>
      <c r="F8" s="172">
        <f aca="true" t="shared" si="0" ref="F8:F19">SUM(E8:E8)/5</f>
        <v>1</v>
      </c>
      <c r="G8" s="192">
        <v>3</v>
      </c>
      <c r="H8" s="172">
        <f aca="true" t="shared" si="1" ref="H8:H35">SUM(G8:G8)/5</f>
        <v>0.6</v>
      </c>
      <c r="I8" s="192">
        <v>3</v>
      </c>
      <c r="J8" s="172">
        <f>SUM(I8:I8)/5</f>
        <v>0.6</v>
      </c>
      <c r="K8" s="181">
        <v>4</v>
      </c>
      <c r="L8" s="172">
        <f aca="true" t="shared" si="2" ref="L8:L35">SUM(K8:K8)/5</f>
        <v>0.8</v>
      </c>
      <c r="M8" s="181">
        <v>4</v>
      </c>
      <c r="N8" s="172">
        <f aca="true" t="shared" si="3" ref="N8:N35">SUM(M8:M8)/5</f>
        <v>0.8</v>
      </c>
      <c r="O8" s="181">
        <v>4</v>
      </c>
      <c r="P8" s="172">
        <f aca="true" t="shared" si="4" ref="P8:P35">SUM(O8:O8)/5</f>
        <v>0.8</v>
      </c>
      <c r="Q8" s="181"/>
      <c r="R8" s="172">
        <f aca="true" t="shared" si="5" ref="R8:R35">SUM(Q8:Q8)/5</f>
        <v>0</v>
      </c>
    </row>
    <row r="9" spans="2:18" s="100" customFormat="1" ht="12.75">
      <c r="B9" s="168">
        <v>2</v>
      </c>
      <c r="C9" s="108"/>
      <c r="D9" s="188"/>
      <c r="E9" s="192">
        <v>4</v>
      </c>
      <c r="F9" s="172">
        <f t="shared" si="0"/>
        <v>0.8</v>
      </c>
      <c r="G9" s="192">
        <v>4</v>
      </c>
      <c r="H9" s="172">
        <f t="shared" si="1"/>
        <v>0.8</v>
      </c>
      <c r="I9" s="192">
        <v>4</v>
      </c>
      <c r="J9" s="172">
        <f aca="true" t="shared" si="6" ref="J9:J35">SUM(I9:I9)/5</f>
        <v>0.8</v>
      </c>
      <c r="K9" s="181">
        <v>3</v>
      </c>
      <c r="L9" s="172">
        <f t="shared" si="2"/>
        <v>0.6</v>
      </c>
      <c r="M9" s="181">
        <v>3</v>
      </c>
      <c r="N9" s="172">
        <f t="shared" si="3"/>
        <v>0.6</v>
      </c>
      <c r="O9" s="181">
        <v>3</v>
      </c>
      <c r="P9" s="172">
        <f t="shared" si="4"/>
        <v>0.6</v>
      </c>
      <c r="Q9" s="181"/>
      <c r="R9" s="172">
        <f t="shared" si="5"/>
        <v>0</v>
      </c>
    </row>
    <row r="10" spans="2:18" s="100" customFormat="1" ht="12.75">
      <c r="B10" s="168">
        <v>3</v>
      </c>
      <c r="C10" s="108"/>
      <c r="D10" s="188"/>
      <c r="E10" s="192">
        <v>4</v>
      </c>
      <c r="F10" s="172">
        <f t="shared" si="0"/>
        <v>0.8</v>
      </c>
      <c r="G10" s="192">
        <v>3</v>
      </c>
      <c r="H10" s="172">
        <f t="shared" si="1"/>
        <v>0.6</v>
      </c>
      <c r="I10" s="192">
        <v>5</v>
      </c>
      <c r="J10" s="172">
        <f t="shared" si="6"/>
        <v>1</v>
      </c>
      <c r="K10" s="181">
        <v>3</v>
      </c>
      <c r="L10" s="172">
        <f t="shared" si="2"/>
        <v>0.6</v>
      </c>
      <c r="M10" s="181">
        <v>3</v>
      </c>
      <c r="N10" s="172">
        <f t="shared" si="3"/>
        <v>0.6</v>
      </c>
      <c r="O10" s="181">
        <v>3</v>
      </c>
      <c r="P10" s="172">
        <f t="shared" si="4"/>
        <v>0.6</v>
      </c>
      <c r="Q10" s="181"/>
      <c r="R10" s="172">
        <f t="shared" si="5"/>
        <v>0</v>
      </c>
    </row>
    <row r="11" spans="2:18" s="100" customFormat="1" ht="12.75">
      <c r="B11" s="168">
        <v>4</v>
      </c>
      <c r="C11" s="108"/>
      <c r="D11" s="188"/>
      <c r="E11" s="192">
        <v>4</v>
      </c>
      <c r="F11" s="172">
        <f t="shared" si="0"/>
        <v>0.8</v>
      </c>
      <c r="G11" s="192">
        <v>4</v>
      </c>
      <c r="H11" s="172">
        <f t="shared" si="1"/>
        <v>0.8</v>
      </c>
      <c r="I11" s="192">
        <v>4</v>
      </c>
      <c r="J11" s="172">
        <f t="shared" si="6"/>
        <v>0.8</v>
      </c>
      <c r="K11" s="181">
        <v>4</v>
      </c>
      <c r="L11" s="172">
        <f t="shared" si="2"/>
        <v>0.8</v>
      </c>
      <c r="M11" s="181">
        <v>4</v>
      </c>
      <c r="N11" s="172">
        <f t="shared" si="3"/>
        <v>0.8</v>
      </c>
      <c r="O11" s="181">
        <v>5</v>
      </c>
      <c r="P11" s="172">
        <f t="shared" si="4"/>
        <v>1</v>
      </c>
      <c r="Q11" s="181"/>
      <c r="R11" s="172">
        <f t="shared" si="5"/>
        <v>0</v>
      </c>
    </row>
    <row r="12" spans="2:18" s="100" customFormat="1" ht="12.75">
      <c r="B12" s="168">
        <v>5</v>
      </c>
      <c r="C12" s="108"/>
      <c r="D12" s="188"/>
      <c r="E12" s="192">
        <v>4</v>
      </c>
      <c r="F12" s="172">
        <f t="shared" si="0"/>
        <v>0.8</v>
      </c>
      <c r="G12" s="192">
        <v>4</v>
      </c>
      <c r="H12" s="172">
        <f t="shared" si="1"/>
        <v>0.8</v>
      </c>
      <c r="I12" s="192">
        <v>4</v>
      </c>
      <c r="J12" s="172">
        <f t="shared" si="6"/>
        <v>0.8</v>
      </c>
      <c r="K12" s="181">
        <v>3</v>
      </c>
      <c r="L12" s="172">
        <f t="shared" si="2"/>
        <v>0.6</v>
      </c>
      <c r="M12" s="181">
        <v>3</v>
      </c>
      <c r="N12" s="172">
        <f t="shared" si="3"/>
        <v>0.6</v>
      </c>
      <c r="O12" s="181">
        <v>5</v>
      </c>
      <c r="P12" s="172">
        <f t="shared" si="4"/>
        <v>1</v>
      </c>
      <c r="Q12" s="181"/>
      <c r="R12" s="172">
        <f t="shared" si="5"/>
        <v>0</v>
      </c>
    </row>
    <row r="13" spans="2:18" s="100" customFormat="1" ht="12.75">
      <c r="B13" s="168">
        <v>6</v>
      </c>
      <c r="C13" s="108"/>
      <c r="D13" s="188"/>
      <c r="E13" s="192">
        <v>3</v>
      </c>
      <c r="F13" s="172">
        <f t="shared" si="0"/>
        <v>0.6</v>
      </c>
      <c r="G13" s="192">
        <v>3</v>
      </c>
      <c r="H13" s="172">
        <f t="shared" si="1"/>
        <v>0.6</v>
      </c>
      <c r="I13" s="192">
        <v>3</v>
      </c>
      <c r="J13" s="172">
        <f t="shared" si="6"/>
        <v>0.6</v>
      </c>
      <c r="K13" s="181" t="s">
        <v>51</v>
      </c>
      <c r="L13" s="172">
        <f t="shared" si="2"/>
        <v>0</v>
      </c>
      <c r="M13" s="181">
        <v>3</v>
      </c>
      <c r="N13" s="172">
        <f t="shared" si="3"/>
        <v>0.6</v>
      </c>
      <c r="O13" s="181">
        <v>3</v>
      </c>
      <c r="P13" s="172">
        <f t="shared" si="4"/>
        <v>0.6</v>
      </c>
      <c r="Q13" s="181"/>
      <c r="R13" s="172">
        <f t="shared" si="5"/>
        <v>0</v>
      </c>
    </row>
    <row r="14" spans="2:18" s="100" customFormat="1" ht="12.75">
      <c r="B14" s="168">
        <v>7</v>
      </c>
      <c r="C14" s="108"/>
      <c r="D14" s="188"/>
      <c r="E14" s="192">
        <v>3</v>
      </c>
      <c r="F14" s="172">
        <f t="shared" si="0"/>
        <v>0.6</v>
      </c>
      <c r="G14" s="192">
        <v>5</v>
      </c>
      <c r="H14" s="172">
        <f t="shared" si="1"/>
        <v>1</v>
      </c>
      <c r="I14" s="192">
        <v>3</v>
      </c>
      <c r="J14" s="172">
        <f t="shared" si="6"/>
        <v>0.6</v>
      </c>
      <c r="K14" s="181">
        <v>4</v>
      </c>
      <c r="L14" s="172">
        <f t="shared" si="2"/>
        <v>0.8</v>
      </c>
      <c r="M14" s="181">
        <v>4</v>
      </c>
      <c r="N14" s="172">
        <f t="shared" si="3"/>
        <v>0.8</v>
      </c>
      <c r="O14" s="181">
        <v>4</v>
      </c>
      <c r="P14" s="172">
        <f t="shared" si="4"/>
        <v>0.8</v>
      </c>
      <c r="Q14" s="181"/>
      <c r="R14" s="172">
        <f t="shared" si="5"/>
        <v>0</v>
      </c>
    </row>
    <row r="15" spans="2:18" s="100" customFormat="1" ht="12.75">
      <c r="B15" s="168">
        <v>8</v>
      </c>
      <c r="C15" s="108"/>
      <c r="D15" s="189"/>
      <c r="E15" s="192">
        <v>3</v>
      </c>
      <c r="F15" s="172">
        <f t="shared" si="0"/>
        <v>0.6</v>
      </c>
      <c r="G15" s="192">
        <v>3</v>
      </c>
      <c r="H15" s="172">
        <f t="shared" si="1"/>
        <v>0.6</v>
      </c>
      <c r="I15" s="192">
        <v>2</v>
      </c>
      <c r="J15" s="172">
        <f t="shared" si="6"/>
        <v>0.4</v>
      </c>
      <c r="K15" s="181">
        <v>3</v>
      </c>
      <c r="L15" s="172">
        <f t="shared" si="2"/>
        <v>0.6</v>
      </c>
      <c r="M15" s="181">
        <v>3</v>
      </c>
      <c r="N15" s="172">
        <f t="shared" si="3"/>
        <v>0.6</v>
      </c>
      <c r="O15" s="181">
        <v>3</v>
      </c>
      <c r="P15" s="172">
        <f t="shared" si="4"/>
        <v>0.6</v>
      </c>
      <c r="Q15" s="181"/>
      <c r="R15" s="172">
        <f t="shared" si="5"/>
        <v>0</v>
      </c>
    </row>
    <row r="16" spans="2:18" s="100" customFormat="1" ht="12.75">
      <c r="B16" s="168">
        <v>9</v>
      </c>
      <c r="C16" s="108"/>
      <c r="D16" s="189">
        <v>0</v>
      </c>
      <c r="E16" s="192">
        <v>4</v>
      </c>
      <c r="F16" s="172">
        <f t="shared" si="0"/>
        <v>0.8</v>
      </c>
      <c r="G16" s="192">
        <v>4</v>
      </c>
      <c r="H16" s="172">
        <f t="shared" si="1"/>
        <v>0.8</v>
      </c>
      <c r="I16" s="192">
        <v>4</v>
      </c>
      <c r="J16" s="172">
        <f t="shared" si="6"/>
        <v>0.8</v>
      </c>
      <c r="K16" s="181" t="s">
        <v>51</v>
      </c>
      <c r="L16" s="172">
        <f t="shared" si="2"/>
        <v>0</v>
      </c>
      <c r="M16" s="181">
        <v>3</v>
      </c>
      <c r="N16" s="172">
        <f t="shared" si="3"/>
        <v>0.6</v>
      </c>
      <c r="O16" s="181">
        <v>5</v>
      </c>
      <c r="P16" s="172">
        <f t="shared" si="4"/>
        <v>1</v>
      </c>
      <c r="Q16" s="181"/>
      <c r="R16" s="172">
        <f t="shared" si="5"/>
        <v>0</v>
      </c>
    </row>
    <row r="17" spans="2:18" s="100" customFormat="1" ht="12.75">
      <c r="B17" s="168">
        <v>10</v>
      </c>
      <c r="C17" s="108"/>
      <c r="D17" s="189">
        <v>0</v>
      </c>
      <c r="E17" s="192">
        <v>4</v>
      </c>
      <c r="F17" s="172">
        <f t="shared" si="0"/>
        <v>0.8</v>
      </c>
      <c r="G17" s="192">
        <v>3</v>
      </c>
      <c r="H17" s="172">
        <f t="shared" si="1"/>
        <v>0.6</v>
      </c>
      <c r="I17" s="192">
        <v>4</v>
      </c>
      <c r="J17" s="172">
        <f t="shared" si="6"/>
        <v>0.8</v>
      </c>
      <c r="K17" s="181">
        <v>4</v>
      </c>
      <c r="L17" s="172">
        <f t="shared" si="2"/>
        <v>0.8</v>
      </c>
      <c r="M17" s="181">
        <v>3</v>
      </c>
      <c r="N17" s="172">
        <f t="shared" si="3"/>
        <v>0.6</v>
      </c>
      <c r="O17" s="181">
        <v>4</v>
      </c>
      <c r="P17" s="172">
        <f t="shared" si="4"/>
        <v>0.8</v>
      </c>
      <c r="Q17" s="181"/>
      <c r="R17" s="172">
        <f t="shared" si="5"/>
        <v>0</v>
      </c>
    </row>
    <row r="18" spans="2:18" s="100" customFormat="1" ht="12.75">
      <c r="B18" s="168">
        <v>11</v>
      </c>
      <c r="C18" s="108"/>
      <c r="D18" s="189">
        <v>0</v>
      </c>
      <c r="E18" s="192" t="s">
        <v>51</v>
      </c>
      <c r="F18" s="172">
        <f t="shared" si="0"/>
        <v>0</v>
      </c>
      <c r="G18" s="192">
        <v>3</v>
      </c>
      <c r="H18" s="172">
        <f t="shared" si="1"/>
        <v>0.6</v>
      </c>
      <c r="I18" s="192">
        <v>3</v>
      </c>
      <c r="J18" s="172">
        <f t="shared" si="6"/>
        <v>0.6</v>
      </c>
      <c r="K18" s="181" t="s">
        <v>51</v>
      </c>
      <c r="L18" s="172">
        <f t="shared" si="2"/>
        <v>0</v>
      </c>
      <c r="M18" s="181">
        <v>3</v>
      </c>
      <c r="N18" s="172">
        <f t="shared" si="3"/>
        <v>0.6</v>
      </c>
      <c r="O18" s="181">
        <v>2</v>
      </c>
      <c r="P18" s="172">
        <f t="shared" si="4"/>
        <v>0.4</v>
      </c>
      <c r="Q18" s="181"/>
      <c r="R18" s="172">
        <f t="shared" si="5"/>
        <v>0</v>
      </c>
    </row>
    <row r="19" spans="2:18" s="100" customFormat="1" ht="12.75">
      <c r="B19" s="168">
        <v>12</v>
      </c>
      <c r="C19" s="108"/>
      <c r="D19" s="189">
        <v>0</v>
      </c>
      <c r="E19" s="192">
        <v>4</v>
      </c>
      <c r="F19" s="172">
        <f t="shared" si="0"/>
        <v>0.8</v>
      </c>
      <c r="G19" s="192">
        <v>4</v>
      </c>
      <c r="H19" s="172">
        <f t="shared" si="1"/>
        <v>0.8</v>
      </c>
      <c r="I19" s="192">
        <v>4</v>
      </c>
      <c r="J19" s="172">
        <f t="shared" si="6"/>
        <v>0.8</v>
      </c>
      <c r="K19" s="181">
        <v>4</v>
      </c>
      <c r="L19" s="172">
        <f t="shared" si="2"/>
        <v>0.8</v>
      </c>
      <c r="M19" s="181">
        <v>4</v>
      </c>
      <c r="N19" s="172">
        <f t="shared" si="3"/>
        <v>0.8</v>
      </c>
      <c r="O19" s="181">
        <v>5</v>
      </c>
      <c r="P19" s="172">
        <f t="shared" si="4"/>
        <v>1</v>
      </c>
      <c r="Q19" s="181"/>
      <c r="R19" s="172">
        <f t="shared" si="5"/>
        <v>0</v>
      </c>
    </row>
    <row r="20" spans="2:18" s="100" customFormat="1" ht="12.75">
      <c r="B20" s="168">
        <v>13</v>
      </c>
      <c r="C20" s="108"/>
      <c r="D20" s="189">
        <v>0</v>
      </c>
      <c r="E20" s="192">
        <v>3</v>
      </c>
      <c r="F20" s="172" t="s">
        <v>51</v>
      </c>
      <c r="G20" s="192" t="s">
        <v>51</v>
      </c>
      <c r="H20" s="172">
        <f t="shared" si="1"/>
        <v>0</v>
      </c>
      <c r="I20" s="192">
        <v>3</v>
      </c>
      <c r="J20" s="172">
        <f t="shared" si="6"/>
        <v>0.6</v>
      </c>
      <c r="K20" s="181" t="s">
        <v>51</v>
      </c>
      <c r="L20" s="172">
        <f t="shared" si="2"/>
        <v>0</v>
      </c>
      <c r="M20" s="181">
        <v>3</v>
      </c>
      <c r="N20" s="172">
        <f t="shared" si="3"/>
        <v>0.6</v>
      </c>
      <c r="O20" s="181">
        <v>3</v>
      </c>
      <c r="P20" s="172">
        <f t="shared" si="4"/>
        <v>0.6</v>
      </c>
      <c r="Q20" s="181"/>
      <c r="R20" s="172">
        <f t="shared" si="5"/>
        <v>0</v>
      </c>
    </row>
    <row r="21" spans="2:18" s="100" customFormat="1" ht="12.75">
      <c r="B21" s="168">
        <v>14</v>
      </c>
      <c r="C21" s="108"/>
      <c r="D21" s="189">
        <v>0</v>
      </c>
      <c r="E21" s="192">
        <v>3</v>
      </c>
      <c r="F21" s="172">
        <f aca="true" t="shared" si="7" ref="F21:F35">SUM(E21:E21)/5</f>
        <v>0.6</v>
      </c>
      <c r="G21" s="192">
        <v>4</v>
      </c>
      <c r="H21" s="172">
        <f t="shared" si="1"/>
        <v>0.8</v>
      </c>
      <c r="I21" s="192" t="s">
        <v>51</v>
      </c>
      <c r="J21" s="172">
        <f t="shared" si="6"/>
        <v>0</v>
      </c>
      <c r="K21" s="181">
        <v>3</v>
      </c>
      <c r="L21" s="172">
        <f t="shared" si="2"/>
        <v>0.6</v>
      </c>
      <c r="M21" s="181">
        <v>3</v>
      </c>
      <c r="N21" s="172">
        <f t="shared" si="3"/>
        <v>0.6</v>
      </c>
      <c r="O21" s="181">
        <v>4</v>
      </c>
      <c r="P21" s="172">
        <f t="shared" si="4"/>
        <v>0.8</v>
      </c>
      <c r="Q21" s="181"/>
      <c r="R21" s="172">
        <f t="shared" si="5"/>
        <v>0</v>
      </c>
    </row>
    <row r="22" spans="2:18" s="100" customFormat="1" ht="12.75">
      <c r="B22" s="168">
        <v>15</v>
      </c>
      <c r="C22" s="108"/>
      <c r="D22" s="189">
        <v>0</v>
      </c>
      <c r="E22" s="192">
        <v>4</v>
      </c>
      <c r="F22" s="172">
        <f t="shared" si="7"/>
        <v>0.8</v>
      </c>
      <c r="G22" s="192">
        <v>4</v>
      </c>
      <c r="H22" s="172">
        <f t="shared" si="1"/>
        <v>0.8</v>
      </c>
      <c r="I22" s="192">
        <v>5</v>
      </c>
      <c r="J22" s="172">
        <f t="shared" si="6"/>
        <v>1</v>
      </c>
      <c r="K22" s="181">
        <v>5</v>
      </c>
      <c r="L22" s="172">
        <f t="shared" si="2"/>
        <v>1</v>
      </c>
      <c r="M22" s="181">
        <v>5</v>
      </c>
      <c r="N22" s="172">
        <f t="shared" si="3"/>
        <v>1</v>
      </c>
      <c r="O22" s="181">
        <v>4</v>
      </c>
      <c r="P22" s="172">
        <f t="shared" si="4"/>
        <v>0.8</v>
      </c>
      <c r="Q22" s="181"/>
      <c r="R22" s="172">
        <f t="shared" si="5"/>
        <v>0</v>
      </c>
    </row>
    <row r="23" spans="2:18" s="100" customFormat="1" ht="12.75">
      <c r="B23" s="168">
        <v>16</v>
      </c>
      <c r="C23" s="108"/>
      <c r="D23" s="189">
        <v>0</v>
      </c>
      <c r="E23" s="192">
        <v>3</v>
      </c>
      <c r="F23" s="172">
        <f t="shared" si="7"/>
        <v>0.6</v>
      </c>
      <c r="G23" s="192">
        <v>3</v>
      </c>
      <c r="H23" s="172">
        <f t="shared" si="1"/>
        <v>0.6</v>
      </c>
      <c r="I23" s="192">
        <v>4</v>
      </c>
      <c r="J23" s="172">
        <f t="shared" si="6"/>
        <v>0.8</v>
      </c>
      <c r="K23" s="181">
        <v>4</v>
      </c>
      <c r="L23" s="172">
        <f t="shared" si="2"/>
        <v>0.8</v>
      </c>
      <c r="M23" s="181">
        <v>3</v>
      </c>
      <c r="N23" s="172">
        <f t="shared" si="3"/>
        <v>0.6</v>
      </c>
      <c r="O23" s="181">
        <v>3</v>
      </c>
      <c r="P23" s="172">
        <f t="shared" si="4"/>
        <v>0.6</v>
      </c>
      <c r="Q23" s="181"/>
      <c r="R23" s="172">
        <f t="shared" si="5"/>
        <v>0</v>
      </c>
    </row>
    <row r="24" spans="2:18" s="100" customFormat="1" ht="12.75">
      <c r="B24" s="168">
        <v>17</v>
      </c>
      <c r="C24" s="108"/>
      <c r="D24" s="189">
        <v>0</v>
      </c>
      <c r="E24" s="192">
        <v>5</v>
      </c>
      <c r="F24" s="172">
        <f t="shared" si="7"/>
        <v>1</v>
      </c>
      <c r="G24" s="192">
        <v>4</v>
      </c>
      <c r="H24" s="172">
        <f t="shared" si="1"/>
        <v>0.8</v>
      </c>
      <c r="I24" s="192">
        <v>5</v>
      </c>
      <c r="J24" s="172">
        <f t="shared" si="6"/>
        <v>1</v>
      </c>
      <c r="K24" s="181">
        <v>5</v>
      </c>
      <c r="L24" s="172">
        <f t="shared" si="2"/>
        <v>1</v>
      </c>
      <c r="M24" s="181" t="s">
        <v>51</v>
      </c>
      <c r="N24" s="172">
        <f t="shared" si="3"/>
        <v>0</v>
      </c>
      <c r="O24" s="181">
        <v>5</v>
      </c>
      <c r="P24" s="172">
        <f t="shared" si="4"/>
        <v>1</v>
      </c>
      <c r="Q24" s="181"/>
      <c r="R24" s="172">
        <f t="shared" si="5"/>
        <v>0</v>
      </c>
    </row>
    <row r="25" spans="2:18" s="100" customFormat="1" ht="12.75">
      <c r="B25" s="168">
        <v>18</v>
      </c>
      <c r="C25" s="108"/>
      <c r="D25" s="189">
        <v>0</v>
      </c>
      <c r="E25" s="192">
        <v>3</v>
      </c>
      <c r="F25" s="172">
        <f t="shared" si="7"/>
        <v>0.6</v>
      </c>
      <c r="G25" s="192">
        <v>3</v>
      </c>
      <c r="H25" s="172">
        <f t="shared" si="1"/>
        <v>0.6</v>
      </c>
      <c r="I25" s="192">
        <v>3</v>
      </c>
      <c r="J25" s="172">
        <f t="shared" si="6"/>
        <v>0.6</v>
      </c>
      <c r="K25" s="181" t="s">
        <v>51</v>
      </c>
      <c r="L25" s="172">
        <f t="shared" si="2"/>
        <v>0</v>
      </c>
      <c r="M25" s="181">
        <v>3</v>
      </c>
      <c r="N25" s="172">
        <f t="shared" si="3"/>
        <v>0.6</v>
      </c>
      <c r="O25" s="181">
        <v>3</v>
      </c>
      <c r="P25" s="172">
        <f t="shared" si="4"/>
        <v>0.6</v>
      </c>
      <c r="Q25" s="181"/>
      <c r="R25" s="172">
        <f t="shared" si="5"/>
        <v>0</v>
      </c>
    </row>
    <row r="26" spans="2:18" s="100" customFormat="1" ht="12.75">
      <c r="B26" s="168">
        <v>19</v>
      </c>
      <c r="C26" s="108"/>
      <c r="D26" s="189">
        <v>0</v>
      </c>
      <c r="E26" s="192">
        <v>4</v>
      </c>
      <c r="F26" s="172">
        <f t="shared" si="7"/>
        <v>0.8</v>
      </c>
      <c r="G26" s="192">
        <v>4</v>
      </c>
      <c r="H26" s="172">
        <f t="shared" si="1"/>
        <v>0.8</v>
      </c>
      <c r="I26" s="192">
        <v>4</v>
      </c>
      <c r="J26" s="172">
        <f t="shared" si="6"/>
        <v>0.8</v>
      </c>
      <c r="K26" s="181">
        <v>4</v>
      </c>
      <c r="L26" s="172">
        <f t="shared" si="2"/>
        <v>0.8</v>
      </c>
      <c r="M26" s="181">
        <v>4</v>
      </c>
      <c r="N26" s="172">
        <f t="shared" si="3"/>
        <v>0.8</v>
      </c>
      <c r="O26" s="181">
        <v>5</v>
      </c>
      <c r="P26" s="172">
        <f t="shared" si="4"/>
        <v>1</v>
      </c>
      <c r="Q26" s="181"/>
      <c r="R26" s="172">
        <f t="shared" si="5"/>
        <v>0</v>
      </c>
    </row>
    <row r="27" spans="2:18" s="100" customFormat="1" ht="12.75">
      <c r="B27" s="168">
        <v>20</v>
      </c>
      <c r="C27" s="108"/>
      <c r="D27" s="189">
        <v>0</v>
      </c>
      <c r="E27" s="192">
        <v>4</v>
      </c>
      <c r="F27" s="172">
        <f t="shared" si="7"/>
        <v>0.8</v>
      </c>
      <c r="G27" s="192">
        <v>3</v>
      </c>
      <c r="H27" s="172">
        <f t="shared" si="1"/>
        <v>0.6</v>
      </c>
      <c r="I27" s="192">
        <v>3</v>
      </c>
      <c r="J27" s="172">
        <f t="shared" si="6"/>
        <v>0.6</v>
      </c>
      <c r="K27" s="181" t="s">
        <v>51</v>
      </c>
      <c r="L27" s="172">
        <f t="shared" si="2"/>
        <v>0</v>
      </c>
      <c r="M27" s="181">
        <v>3</v>
      </c>
      <c r="N27" s="172">
        <f t="shared" si="3"/>
        <v>0.6</v>
      </c>
      <c r="O27" s="181" t="s">
        <v>51</v>
      </c>
      <c r="P27" s="172">
        <f t="shared" si="4"/>
        <v>0</v>
      </c>
      <c r="Q27" s="181"/>
      <c r="R27" s="172">
        <f t="shared" si="5"/>
        <v>0</v>
      </c>
    </row>
    <row r="28" spans="2:18" s="100" customFormat="1" ht="12.75">
      <c r="B28" s="168">
        <v>21</v>
      </c>
      <c r="C28" s="108"/>
      <c r="D28" s="189">
        <v>0</v>
      </c>
      <c r="E28" s="192">
        <v>3</v>
      </c>
      <c r="F28" s="172">
        <f t="shared" si="7"/>
        <v>0.6</v>
      </c>
      <c r="G28" s="192">
        <v>3</v>
      </c>
      <c r="H28" s="172">
        <f t="shared" si="1"/>
        <v>0.6</v>
      </c>
      <c r="I28" s="192">
        <v>3</v>
      </c>
      <c r="J28" s="172">
        <f t="shared" si="6"/>
        <v>0.6</v>
      </c>
      <c r="K28" s="181" t="s">
        <v>51</v>
      </c>
      <c r="L28" s="172">
        <f t="shared" si="2"/>
        <v>0</v>
      </c>
      <c r="M28" s="181" t="s">
        <v>51</v>
      </c>
      <c r="N28" s="172">
        <f t="shared" si="3"/>
        <v>0</v>
      </c>
      <c r="O28" s="181">
        <v>3</v>
      </c>
      <c r="P28" s="172">
        <f t="shared" si="4"/>
        <v>0.6</v>
      </c>
      <c r="Q28" s="181"/>
      <c r="R28" s="172">
        <f t="shared" si="5"/>
        <v>0</v>
      </c>
    </row>
    <row r="29" spans="2:18" s="100" customFormat="1" ht="12.75">
      <c r="B29" s="168">
        <v>22</v>
      </c>
      <c r="C29" s="108"/>
      <c r="D29" s="189">
        <v>0</v>
      </c>
      <c r="E29" s="192">
        <v>3</v>
      </c>
      <c r="F29" s="172">
        <f t="shared" si="7"/>
        <v>0.6</v>
      </c>
      <c r="G29" s="192">
        <v>5</v>
      </c>
      <c r="H29" s="172">
        <f t="shared" si="1"/>
        <v>1</v>
      </c>
      <c r="I29" s="192" t="s">
        <v>51</v>
      </c>
      <c r="J29" s="172">
        <f t="shared" si="6"/>
        <v>0</v>
      </c>
      <c r="K29" s="181" t="s">
        <v>51</v>
      </c>
      <c r="L29" s="172">
        <f t="shared" si="2"/>
        <v>0</v>
      </c>
      <c r="M29" s="181">
        <v>3</v>
      </c>
      <c r="N29" s="172">
        <f t="shared" si="3"/>
        <v>0.6</v>
      </c>
      <c r="O29" s="181">
        <v>4</v>
      </c>
      <c r="P29" s="172">
        <f t="shared" si="4"/>
        <v>0.8</v>
      </c>
      <c r="Q29" s="181"/>
      <c r="R29" s="172">
        <f t="shared" si="5"/>
        <v>0</v>
      </c>
    </row>
    <row r="30" spans="2:18" s="100" customFormat="1" ht="12.75">
      <c r="B30" s="168">
        <v>23</v>
      </c>
      <c r="C30" s="108"/>
      <c r="D30" s="189">
        <v>0</v>
      </c>
      <c r="E30" s="192">
        <v>4</v>
      </c>
      <c r="F30" s="172">
        <f t="shared" si="7"/>
        <v>0.8</v>
      </c>
      <c r="G30" s="192">
        <v>4</v>
      </c>
      <c r="H30" s="172">
        <f t="shared" si="1"/>
        <v>0.8</v>
      </c>
      <c r="I30" s="192">
        <v>5</v>
      </c>
      <c r="J30" s="172">
        <f t="shared" si="6"/>
        <v>1</v>
      </c>
      <c r="K30" s="181">
        <v>4</v>
      </c>
      <c r="L30" s="172">
        <f t="shared" si="2"/>
        <v>0.8</v>
      </c>
      <c r="M30" s="181">
        <v>3</v>
      </c>
      <c r="N30" s="172">
        <f t="shared" si="3"/>
        <v>0.6</v>
      </c>
      <c r="O30" s="181">
        <v>5</v>
      </c>
      <c r="P30" s="172">
        <f t="shared" si="4"/>
        <v>1</v>
      </c>
      <c r="Q30" s="181"/>
      <c r="R30" s="172">
        <f t="shared" si="5"/>
        <v>0</v>
      </c>
    </row>
    <row r="31" spans="2:18" s="100" customFormat="1" ht="12.75">
      <c r="B31" s="168">
        <v>24</v>
      </c>
      <c r="C31" s="108"/>
      <c r="D31" s="189">
        <v>0</v>
      </c>
      <c r="E31" s="192">
        <v>4</v>
      </c>
      <c r="F31" s="172">
        <f t="shared" si="7"/>
        <v>0.8</v>
      </c>
      <c r="G31" s="192">
        <v>4</v>
      </c>
      <c r="H31" s="172">
        <f t="shared" si="1"/>
        <v>0.8</v>
      </c>
      <c r="I31" s="192">
        <v>4</v>
      </c>
      <c r="J31" s="172">
        <f t="shared" si="6"/>
        <v>0.8</v>
      </c>
      <c r="K31" s="181">
        <v>3</v>
      </c>
      <c r="L31" s="172">
        <f t="shared" si="2"/>
        <v>0.6</v>
      </c>
      <c r="M31" s="181">
        <v>4</v>
      </c>
      <c r="N31" s="172">
        <f t="shared" si="3"/>
        <v>0.8</v>
      </c>
      <c r="O31" s="181" t="s">
        <v>51</v>
      </c>
      <c r="P31" s="172">
        <f t="shared" si="4"/>
        <v>0</v>
      </c>
      <c r="Q31" s="181"/>
      <c r="R31" s="172">
        <f t="shared" si="5"/>
        <v>0</v>
      </c>
    </row>
    <row r="32" spans="2:18" s="100" customFormat="1" ht="12.75">
      <c r="B32" s="168">
        <v>25</v>
      </c>
      <c r="C32" s="108"/>
      <c r="D32" s="189">
        <v>0</v>
      </c>
      <c r="E32" s="192">
        <v>3</v>
      </c>
      <c r="F32" s="172">
        <f t="shared" si="7"/>
        <v>0.6</v>
      </c>
      <c r="G32" s="192" t="s">
        <v>51</v>
      </c>
      <c r="H32" s="172">
        <f t="shared" si="1"/>
        <v>0</v>
      </c>
      <c r="I32" s="192" t="s">
        <v>51</v>
      </c>
      <c r="J32" s="172">
        <f t="shared" si="6"/>
        <v>0</v>
      </c>
      <c r="K32" s="181">
        <v>3</v>
      </c>
      <c r="L32" s="172">
        <f t="shared" si="2"/>
        <v>0.6</v>
      </c>
      <c r="M32" s="181">
        <v>3</v>
      </c>
      <c r="N32" s="172">
        <f t="shared" si="3"/>
        <v>0.6</v>
      </c>
      <c r="O32" s="181">
        <v>3</v>
      </c>
      <c r="P32" s="172">
        <f t="shared" si="4"/>
        <v>0.6</v>
      </c>
      <c r="Q32" s="181"/>
      <c r="R32" s="172">
        <f t="shared" si="5"/>
        <v>0</v>
      </c>
    </row>
    <row r="33" spans="2:18" s="100" customFormat="1" ht="12.75">
      <c r="B33" s="168">
        <v>26</v>
      </c>
      <c r="C33" s="114"/>
      <c r="D33" s="284"/>
      <c r="E33" s="285"/>
      <c r="F33" s="172">
        <f t="shared" si="7"/>
        <v>0</v>
      </c>
      <c r="G33" s="285"/>
      <c r="H33" s="172">
        <f t="shared" si="1"/>
        <v>0</v>
      </c>
      <c r="I33" s="285"/>
      <c r="J33" s="172">
        <f t="shared" si="6"/>
        <v>0</v>
      </c>
      <c r="K33" s="287"/>
      <c r="L33" s="172">
        <f t="shared" si="2"/>
        <v>0</v>
      </c>
      <c r="M33" s="287"/>
      <c r="N33" s="172">
        <f t="shared" si="3"/>
        <v>0</v>
      </c>
      <c r="O33" s="287"/>
      <c r="P33" s="172">
        <f t="shared" si="4"/>
        <v>0</v>
      </c>
      <c r="Q33" s="287"/>
      <c r="R33" s="286"/>
    </row>
    <row r="34" spans="2:18" s="100" customFormat="1" ht="12.75">
      <c r="B34" s="168">
        <v>27</v>
      </c>
      <c r="C34" s="114"/>
      <c r="D34" s="284"/>
      <c r="E34" s="285"/>
      <c r="F34" s="172">
        <f t="shared" si="7"/>
        <v>0</v>
      </c>
      <c r="G34" s="285"/>
      <c r="H34" s="172">
        <f t="shared" si="1"/>
        <v>0</v>
      </c>
      <c r="I34" s="285"/>
      <c r="J34" s="172">
        <f t="shared" si="6"/>
        <v>0</v>
      </c>
      <c r="K34" s="287"/>
      <c r="L34" s="172">
        <f t="shared" si="2"/>
        <v>0</v>
      </c>
      <c r="M34" s="287"/>
      <c r="N34" s="172">
        <f t="shared" si="3"/>
        <v>0</v>
      </c>
      <c r="O34" s="287"/>
      <c r="P34" s="172">
        <f t="shared" si="4"/>
        <v>0</v>
      </c>
      <c r="Q34" s="287"/>
      <c r="R34" s="286"/>
    </row>
    <row r="35" spans="2:18" s="100" customFormat="1" ht="13.5" thickBot="1">
      <c r="B35" s="168">
        <v>28</v>
      </c>
      <c r="C35" s="169"/>
      <c r="D35" s="190">
        <v>0</v>
      </c>
      <c r="E35" s="193" t="s">
        <v>51</v>
      </c>
      <c r="F35" s="172">
        <f t="shared" si="7"/>
        <v>0</v>
      </c>
      <c r="G35" s="193">
        <v>4</v>
      </c>
      <c r="H35" s="172">
        <f t="shared" si="1"/>
        <v>0.8</v>
      </c>
      <c r="I35" s="193">
        <v>3</v>
      </c>
      <c r="J35" s="172">
        <f t="shared" si="6"/>
        <v>0.6</v>
      </c>
      <c r="K35" s="182" t="s">
        <v>51</v>
      </c>
      <c r="L35" s="172">
        <f t="shared" si="2"/>
        <v>0</v>
      </c>
      <c r="M35" s="182">
        <v>4</v>
      </c>
      <c r="N35" s="173">
        <f t="shared" si="3"/>
        <v>0.8</v>
      </c>
      <c r="O35" s="182">
        <v>5</v>
      </c>
      <c r="P35" s="173">
        <f t="shared" si="4"/>
        <v>1</v>
      </c>
      <c r="Q35" s="182"/>
      <c r="R35" s="173">
        <f t="shared" si="5"/>
        <v>0</v>
      </c>
    </row>
    <row r="36" spans="3:18" ht="13.5">
      <c r="C36" s="145" t="s">
        <v>65</v>
      </c>
      <c r="D36" s="177">
        <f>COUNTIF(D$8:D$35,5)</f>
        <v>0</v>
      </c>
      <c r="E36" s="146">
        <f>COUNTIF(E$8:E$35,"&gt;=4,6")</f>
        <v>2</v>
      </c>
      <c r="F36" s="174"/>
      <c r="G36" s="146">
        <f>COUNTIF(G$8:G$35,"&gt;=4,6")</f>
        <v>2</v>
      </c>
      <c r="H36" s="174"/>
      <c r="I36" s="146">
        <f>COUNTIF(I$8:I$35,"&gt;=4,6")</f>
        <v>4</v>
      </c>
      <c r="J36" s="174"/>
      <c r="K36" s="146">
        <f>COUNTIF(K$8:K$35,"&gt;=4,6")</f>
        <v>2</v>
      </c>
      <c r="L36" s="174"/>
      <c r="M36" s="146">
        <f>COUNTIF(M$8:M$35,"&gt;=4,6")</f>
        <v>1</v>
      </c>
      <c r="N36" s="174"/>
      <c r="O36" s="146">
        <f>COUNTIF(O$8:O$35,"&gt;=4,6")</f>
        <v>8</v>
      </c>
      <c r="P36" s="174"/>
      <c r="Q36" s="146">
        <f>COUNTIF(Q$8:Q$35,"&gt;=4,6")</f>
        <v>0</v>
      </c>
      <c r="R36" s="174"/>
    </row>
    <row r="37" spans="3:18" ht="13.5">
      <c r="C37" s="118" t="s">
        <v>68</v>
      </c>
      <c r="D37" s="119">
        <f>COUNTIF(D$8:D$35,4)</f>
        <v>0</v>
      </c>
      <c r="E37" s="120">
        <f>COUNTIF(E$8:E$35,"&gt;=3,6")-E36</f>
        <v>12</v>
      </c>
      <c r="F37" s="174"/>
      <c r="G37" s="120">
        <f>COUNTIF(G$8:G$35,"&gt;=3,6")-G36</f>
        <v>12</v>
      </c>
      <c r="H37" s="174"/>
      <c r="I37" s="120">
        <f>COUNTIF(I$8:I$35,"&gt;=3,6")-I36</f>
        <v>9</v>
      </c>
      <c r="J37" s="174"/>
      <c r="K37" s="120">
        <f>COUNTIF(K$8:K$35,"&gt;=3,6")-K36</f>
        <v>8</v>
      </c>
      <c r="L37" s="174"/>
      <c r="M37" s="120">
        <f>COUNTIF(M$8:M$35,"&gt;=3,6")-M36</f>
        <v>7</v>
      </c>
      <c r="N37" s="174"/>
      <c r="O37" s="120">
        <f>COUNTIF(O$8:O$35,"&gt;=3,6")-O36</f>
        <v>6</v>
      </c>
      <c r="P37" s="174"/>
      <c r="Q37" s="120">
        <f>COUNTIF(Q$8:Q$35,"&gt;=3,6")-Q36</f>
        <v>0</v>
      </c>
      <c r="R37" s="174"/>
    </row>
    <row r="38" spans="3:18" ht="13.5">
      <c r="C38" s="118" t="s">
        <v>67</v>
      </c>
      <c r="D38" s="119">
        <f>COUNTIF(D$8:D$35,3)</f>
        <v>0</v>
      </c>
      <c r="E38" s="120">
        <f>COUNTIF(E$8:E$35,"&gt;=2,6")-E37-E36</f>
        <v>10</v>
      </c>
      <c r="F38" s="174"/>
      <c r="G38" s="120">
        <f>COUNTIF(G$8:G$35,"&gt;=2,6")-G37-G36</f>
        <v>10</v>
      </c>
      <c r="H38" s="174"/>
      <c r="I38" s="120">
        <f>COUNTIF(I$8:I$35,"&gt;=2,6")-I37-I36</f>
        <v>9</v>
      </c>
      <c r="J38" s="174"/>
      <c r="K38" s="120">
        <f>COUNTIF(K$8:K$35,"&gt;=2,6")-K37-K36</f>
        <v>7</v>
      </c>
      <c r="L38" s="174"/>
      <c r="M38" s="120">
        <f>COUNTIF(M$8:M$35,"&gt;=2,6")-M37-M36</f>
        <v>16</v>
      </c>
      <c r="N38" s="174"/>
      <c r="O38" s="120">
        <f>COUNTIF(O$8:O$35,"&gt;=2,6")-O37-O36</f>
        <v>9</v>
      </c>
      <c r="P38" s="174"/>
      <c r="Q38" s="120">
        <f>COUNTIF(Q$8:Q$35,"&gt;=2,6")-Q37-Q36</f>
        <v>0</v>
      </c>
      <c r="R38" s="174"/>
    </row>
    <row r="39" spans="3:18" ht="13.5">
      <c r="C39" s="118" t="s">
        <v>66</v>
      </c>
      <c r="D39" s="119">
        <f>COUNTIF(D$8:D$35,2)</f>
        <v>0</v>
      </c>
      <c r="E39" s="120">
        <f>COUNTIF(E$8:E$35,"&gt;0")-E38-E37-E36</f>
        <v>0</v>
      </c>
      <c r="F39" s="174"/>
      <c r="G39" s="120">
        <f>COUNTIF(G$8:G$35,"&gt;0")-G38-G37-G36</f>
        <v>0</v>
      </c>
      <c r="H39" s="174"/>
      <c r="I39" s="120">
        <f>COUNTIF(I$8:I$35,"&gt;0")-I38-I37-I36</f>
        <v>1</v>
      </c>
      <c r="J39" s="174"/>
      <c r="K39" s="120">
        <f>COUNTIF(K$8:K$35,"&gt;0")-K38-K37-K36</f>
        <v>0</v>
      </c>
      <c r="L39" s="174"/>
      <c r="M39" s="120">
        <f>COUNTIF(M$8:M$35,"&gt;0")-M38-M37-M36</f>
        <v>0</v>
      </c>
      <c r="N39" s="174"/>
      <c r="O39" s="120">
        <f>COUNTIF(O$8:O$35,"&gt;0")-O38-O37-O36</f>
        <v>1</v>
      </c>
      <c r="P39" s="174"/>
      <c r="Q39" s="120">
        <f>COUNTIF(Q$8:Q$35,"&gt;0")-Q38-Q37-Q36</f>
        <v>0</v>
      </c>
      <c r="R39" s="174"/>
    </row>
    <row r="40" spans="3:18" ht="12.75">
      <c r="C40" s="121" t="s">
        <v>6</v>
      </c>
      <c r="D40" s="122"/>
      <c r="E40" s="196">
        <f>(E36+E37)/SUM(E36:E39)</f>
        <v>0.5833333333333334</v>
      </c>
      <c r="F40" s="197"/>
      <c r="G40" s="196">
        <f>(G36+G37)/SUM(G36:G39)</f>
        <v>0.5833333333333334</v>
      </c>
      <c r="H40" s="197"/>
      <c r="I40" s="196">
        <f>(I36+I37)/SUM(I36:I39)</f>
        <v>0.5652173913043478</v>
      </c>
      <c r="J40" s="170"/>
      <c r="K40" s="196">
        <f>(K36+K37)/SUM(K36:K39)</f>
        <v>0.5882352941176471</v>
      </c>
      <c r="L40" s="170"/>
      <c r="M40" s="196">
        <f>(M36+M37)/SUM(M36:M39)</f>
        <v>0.3333333333333333</v>
      </c>
      <c r="N40" s="170"/>
      <c r="O40" s="196">
        <f>(O36+O37)/SUM(O36:O39)</f>
        <v>0.5833333333333334</v>
      </c>
      <c r="P40" s="170"/>
      <c r="Q40" s="196" t="e">
        <f>(Q36+Q37)/SUM(Q36:Q39)</f>
        <v>#DIV/0!</v>
      </c>
      <c r="R40" s="170"/>
    </row>
    <row r="41" spans="3:18" ht="12.75">
      <c r="C41" s="121" t="s">
        <v>7</v>
      </c>
      <c r="D41" s="122"/>
      <c r="E41" s="196">
        <f>(E36+E37+E38)/SUM(E36:E39)</f>
        <v>1</v>
      </c>
      <c r="F41" s="197"/>
      <c r="G41" s="196">
        <f>(G36+G37+G38)/SUM(G36:G39)</f>
        <v>1</v>
      </c>
      <c r="H41" s="197"/>
      <c r="I41" s="196">
        <f>(I36+I37+I38)/SUM(I36:I39)</f>
        <v>0.9565217391304348</v>
      </c>
      <c r="J41" s="170"/>
      <c r="K41" s="196">
        <f>(K36+K37+K38)/SUM(K36:K39)</f>
        <v>1</v>
      </c>
      <c r="L41" s="170"/>
      <c r="M41" s="196">
        <f>(M36+M37+M38)/SUM(M36:M39)</f>
        <v>1</v>
      </c>
      <c r="N41" s="170"/>
      <c r="O41" s="196">
        <f>(O36+O37+O38)/SUM(O36:O39)</f>
        <v>0.9583333333333334</v>
      </c>
      <c r="P41" s="170"/>
      <c r="Q41" s="196" t="e">
        <f>(Q36+Q37+Q38)/SUM(Q36:Q39)</f>
        <v>#DIV/0!</v>
      </c>
      <c r="R41" s="170"/>
    </row>
    <row r="42" spans="3:18" ht="17.25" customHeight="1">
      <c r="C42" s="121" t="s">
        <v>33</v>
      </c>
      <c r="D42" s="178"/>
      <c r="E42" s="196">
        <f>E36/SUM(E36:E39)+E37/SUM(E36:E39)*0.64+E38/SUM(E36:E39)*0.36+E39/SUM(E36:E39)*0.14</f>
        <v>0.5533333333333333</v>
      </c>
      <c r="F42" s="198"/>
      <c r="G42" s="196">
        <f>G36/SUM(G36:G39)+G37/SUM(G36:G39)*0.64+G38/SUM(G36:G39)*0.36+G39/SUM(G36:G39)*0.14</f>
        <v>0.5533333333333333</v>
      </c>
      <c r="H42" s="198"/>
      <c r="I42" s="196">
        <f>I36/SUM(I36:I39)+I37/SUM(I36:I39)*0.64+I38/SUM(I36:I39)*0.36+I39/SUM(I36:I39)*0.14</f>
        <v>0.5713043478260871</v>
      </c>
      <c r="J42" s="175"/>
      <c r="K42" s="196">
        <f>K36/SUM(K36:K39)+K37/SUM(K36:K39)*0.64+K38/SUM(K36:K39)*0.36+K39/SUM(K36:K39)*0.14</f>
        <v>0.5670588235294117</v>
      </c>
      <c r="L42" s="175"/>
      <c r="M42" s="196">
        <f>M36/SUM(M36:M39)+M37/SUM(M36:M39)*0.64+M38/SUM(M36:M39)*0.36+M39/SUM(M36:M39)*0.14</f>
        <v>0.4683333333333333</v>
      </c>
      <c r="N42" s="175"/>
      <c r="O42" s="196">
        <f>O36/SUM(O36:O39)+O37/SUM(O36:O39)*0.64+O38/SUM(O36:O39)*0.36+O39/SUM(O36:O39)*0.14</f>
        <v>0.6341666666666667</v>
      </c>
      <c r="P42" s="175"/>
      <c r="Q42" s="196" t="e">
        <f>Q36/SUM(Q36:Q39)+Q37/SUM(Q36:Q39)*0.64+Q38/SUM(Q36:Q39)*0.36+Q39/SUM(Q36:Q39)*0.14</f>
        <v>#DIV/0!</v>
      </c>
      <c r="R42" s="175"/>
    </row>
    <row r="43" spans="1:18" ht="12.75" customHeight="1">
      <c r="A43" s="226" t="s">
        <v>49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112"/>
      <c r="P43" s="112"/>
      <c r="Q43" s="112"/>
      <c r="R43" s="102"/>
    </row>
    <row r="44" spans="1:18" ht="12.75">
      <c r="A44" s="28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112"/>
      <c r="P44" s="112"/>
      <c r="Q44" s="112"/>
      <c r="R44" s="102"/>
    </row>
    <row r="45" spans="1:18" ht="12.75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112"/>
      <c r="P45" s="112"/>
      <c r="Q45" s="112"/>
      <c r="R45" s="102"/>
    </row>
    <row r="46" spans="1:18" ht="12.75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112"/>
      <c r="P46" s="112"/>
      <c r="Q46" s="112"/>
      <c r="R46" s="102"/>
    </row>
    <row r="47" spans="1:18" ht="12.7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112"/>
      <c r="P47" s="112"/>
      <c r="Q47" s="112"/>
      <c r="R47" s="102"/>
    </row>
    <row r="48" spans="1:18" ht="12.75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112"/>
      <c r="P48" s="112"/>
      <c r="Q48" s="112"/>
      <c r="R48" s="102"/>
    </row>
    <row r="49" spans="1:18" ht="12.75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112"/>
      <c r="P49" s="112"/>
      <c r="Q49" s="112"/>
      <c r="R49" s="102"/>
    </row>
    <row r="50" spans="1:18" ht="12.75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P50" s="113"/>
      <c r="R50" s="113"/>
    </row>
    <row r="51" spans="6:18" ht="12.75">
      <c r="F51" s="113"/>
      <c r="H51" s="113"/>
      <c r="J51" s="113"/>
      <c r="L51" s="113"/>
      <c r="N51" s="113"/>
      <c r="P51" s="113"/>
      <c r="R51" s="113"/>
    </row>
    <row r="52" spans="6:18" ht="12.75">
      <c r="F52" s="113"/>
      <c r="H52" s="113"/>
      <c r="J52" s="113"/>
      <c r="L52" s="113"/>
      <c r="N52" s="113"/>
      <c r="P52" s="113"/>
      <c r="R52" s="113"/>
    </row>
    <row r="53" spans="6:18" ht="12.75">
      <c r="F53" s="113"/>
      <c r="H53" s="113"/>
      <c r="J53" s="113"/>
      <c r="L53" s="113"/>
      <c r="N53" s="113"/>
      <c r="P53" s="113"/>
      <c r="R53" s="113"/>
    </row>
    <row r="54" spans="6:18" ht="12.75">
      <c r="F54" s="113"/>
      <c r="H54" s="113"/>
      <c r="J54" s="113"/>
      <c r="L54" s="113"/>
      <c r="N54" s="113"/>
      <c r="P54" s="113"/>
      <c r="R54" s="113"/>
    </row>
    <row r="55" spans="6:18" ht="12.75">
      <c r="F55" s="113"/>
      <c r="H55" s="113"/>
      <c r="J55" s="113"/>
      <c r="L55" s="113"/>
      <c r="N55" s="113"/>
      <c r="P55" s="113"/>
      <c r="R55" s="113"/>
    </row>
    <row r="56" spans="6:18" ht="12.75">
      <c r="F56" s="113"/>
      <c r="H56" s="113"/>
      <c r="J56" s="113"/>
      <c r="L56" s="113"/>
      <c r="N56" s="113"/>
      <c r="P56" s="113"/>
      <c r="R56" s="113"/>
    </row>
    <row r="57" spans="6:18" ht="12.75">
      <c r="F57" s="113"/>
      <c r="H57" s="113"/>
      <c r="J57" s="113"/>
      <c r="L57" s="113"/>
      <c r="N57" s="113"/>
      <c r="P57" s="113"/>
      <c r="R57" s="113"/>
    </row>
    <row r="58" spans="6:18" ht="12.75">
      <c r="F58" s="113"/>
      <c r="H58" s="113"/>
      <c r="J58" s="113"/>
      <c r="L58" s="113"/>
      <c r="N58" s="113"/>
      <c r="P58" s="113"/>
      <c r="R58" s="113"/>
    </row>
    <row r="59" spans="6:18" ht="12.75">
      <c r="F59" s="113"/>
      <c r="H59" s="113"/>
      <c r="J59" s="113"/>
      <c r="L59" s="113"/>
      <c r="N59" s="113"/>
      <c r="P59" s="113"/>
      <c r="R59" s="113"/>
    </row>
    <row r="60" spans="6:18" ht="12.75">
      <c r="F60" s="113"/>
      <c r="H60" s="113"/>
      <c r="J60" s="113"/>
      <c r="L60" s="113"/>
      <c r="N60" s="113"/>
      <c r="P60" s="113"/>
      <c r="R60" s="113"/>
    </row>
    <row r="61" spans="6:18" ht="12.75">
      <c r="F61" s="113"/>
      <c r="H61" s="113"/>
      <c r="J61" s="113"/>
      <c r="L61" s="113"/>
      <c r="N61" s="113"/>
      <c r="P61" s="113"/>
      <c r="R61" s="113"/>
    </row>
    <row r="62" spans="6:18" ht="12.75">
      <c r="F62" s="113"/>
      <c r="H62" s="113"/>
      <c r="J62" s="113"/>
      <c r="L62" s="113"/>
      <c r="N62" s="113"/>
      <c r="P62" s="113"/>
      <c r="R62" s="113"/>
    </row>
    <row r="63" spans="6:18" ht="12.75">
      <c r="F63" s="113"/>
      <c r="H63" s="113"/>
      <c r="J63" s="113"/>
      <c r="L63" s="113"/>
      <c r="N63" s="113"/>
      <c r="P63" s="113"/>
      <c r="R63" s="113"/>
    </row>
    <row r="64" spans="6:18" ht="12.75">
      <c r="F64" s="113"/>
      <c r="H64" s="113"/>
      <c r="J64" s="113"/>
      <c r="L64" s="113"/>
      <c r="N64" s="113"/>
      <c r="P64" s="113"/>
      <c r="R64" s="113"/>
    </row>
    <row r="65" spans="6:18" ht="12.75">
      <c r="F65" s="113"/>
      <c r="H65" s="113"/>
      <c r="J65" s="113"/>
      <c r="L65" s="113"/>
      <c r="N65" s="113"/>
      <c r="P65" s="113"/>
      <c r="R65" s="113"/>
    </row>
    <row r="66" spans="6:18" ht="12.75">
      <c r="F66" s="113"/>
      <c r="H66" s="113"/>
      <c r="J66" s="113"/>
      <c r="L66" s="113"/>
      <c r="N66" s="113"/>
      <c r="P66" s="113"/>
      <c r="R66" s="113"/>
    </row>
    <row r="67" spans="6:18" ht="12.75">
      <c r="F67" s="113"/>
      <c r="H67" s="113"/>
      <c r="J67" s="113"/>
      <c r="L67" s="113"/>
      <c r="N67" s="113"/>
      <c r="P67" s="113"/>
      <c r="R67" s="113"/>
    </row>
    <row r="68" spans="6:18" ht="12.75">
      <c r="F68" s="113"/>
      <c r="H68" s="113"/>
      <c r="J68" s="113"/>
      <c r="L68" s="113"/>
      <c r="N68" s="113"/>
      <c r="P68" s="113"/>
      <c r="R68" s="113"/>
    </row>
    <row r="69" spans="6:18" ht="12.75">
      <c r="F69" s="113"/>
      <c r="H69" s="113"/>
      <c r="J69" s="113"/>
      <c r="L69" s="113"/>
      <c r="N69" s="113"/>
      <c r="P69" s="113"/>
      <c r="R69" s="113"/>
    </row>
    <row r="70" spans="6:18" ht="12.75">
      <c r="F70" s="113"/>
      <c r="H70" s="113"/>
      <c r="J70" s="113"/>
      <c r="L70" s="113"/>
      <c r="N70" s="113"/>
      <c r="P70" s="113"/>
      <c r="R70" s="113"/>
    </row>
    <row r="71" spans="6:18" ht="12.75">
      <c r="F71" s="113"/>
      <c r="H71" s="113"/>
      <c r="J71" s="113"/>
      <c r="L71" s="113"/>
      <c r="N71" s="113"/>
      <c r="P71" s="113"/>
      <c r="R71" s="113"/>
    </row>
    <row r="72" spans="6:18" ht="12.75">
      <c r="F72" s="113"/>
      <c r="H72" s="113"/>
      <c r="J72" s="113"/>
      <c r="L72" s="113"/>
      <c r="N72" s="113"/>
      <c r="P72" s="113"/>
      <c r="R72" s="113"/>
    </row>
    <row r="73" spans="6:18" ht="12.75">
      <c r="F73" s="113"/>
      <c r="H73" s="113"/>
      <c r="J73" s="113"/>
      <c r="L73" s="113"/>
      <c r="N73" s="113"/>
      <c r="P73" s="113"/>
      <c r="R73" s="113"/>
    </row>
    <row r="74" spans="6:18" ht="12.75">
      <c r="F74" s="113"/>
      <c r="H74" s="113"/>
      <c r="J74" s="113"/>
      <c r="L74" s="113"/>
      <c r="N74" s="113"/>
      <c r="P74" s="113"/>
      <c r="R74" s="113"/>
    </row>
    <row r="75" spans="6:18" ht="12.75">
      <c r="F75" s="113"/>
      <c r="H75" s="113"/>
      <c r="J75" s="113"/>
      <c r="L75" s="113"/>
      <c r="N75" s="113"/>
      <c r="P75" s="113"/>
      <c r="R75" s="113"/>
    </row>
    <row r="76" spans="6:18" ht="12.75">
      <c r="F76" s="113"/>
      <c r="H76" s="113"/>
      <c r="J76" s="113"/>
      <c r="L76" s="113"/>
      <c r="N76" s="113"/>
      <c r="P76" s="113"/>
      <c r="R76" s="113"/>
    </row>
    <row r="77" spans="6:18" ht="12.75">
      <c r="F77" s="113"/>
      <c r="H77" s="113"/>
      <c r="J77" s="113"/>
      <c r="L77" s="113"/>
      <c r="N77" s="113"/>
      <c r="P77" s="113"/>
      <c r="R77" s="113"/>
    </row>
    <row r="78" spans="6:18" ht="12.75">
      <c r="F78" s="113"/>
      <c r="H78" s="113"/>
      <c r="J78" s="113"/>
      <c r="L78" s="113"/>
      <c r="N78" s="113"/>
      <c r="P78" s="113"/>
      <c r="R78" s="113"/>
    </row>
    <row r="79" spans="6:18" ht="12.75">
      <c r="F79" s="113"/>
      <c r="H79" s="113"/>
      <c r="J79" s="113"/>
      <c r="L79" s="113"/>
      <c r="N79" s="113"/>
      <c r="P79" s="113"/>
      <c r="R79" s="113"/>
    </row>
    <row r="80" spans="6:18" ht="12.75">
      <c r="F80" s="113"/>
      <c r="H80" s="113"/>
      <c r="J80" s="113"/>
      <c r="L80" s="113"/>
      <c r="N80" s="113"/>
      <c r="P80" s="113"/>
      <c r="R80" s="113"/>
    </row>
    <row r="81" spans="6:18" ht="12.75">
      <c r="F81" s="113"/>
      <c r="H81" s="113"/>
      <c r="J81" s="113"/>
      <c r="L81" s="113"/>
      <c r="N81" s="113"/>
      <c r="P81" s="113"/>
      <c r="R81" s="113"/>
    </row>
    <row r="82" spans="6:18" ht="12.75">
      <c r="F82" s="113"/>
      <c r="H82" s="113"/>
      <c r="J82" s="113"/>
      <c r="L82" s="113"/>
      <c r="N82" s="113"/>
      <c r="P82" s="113"/>
      <c r="R82" s="113"/>
    </row>
    <row r="83" spans="6:18" ht="12.75">
      <c r="F83" s="113"/>
      <c r="H83" s="113"/>
      <c r="J83" s="113"/>
      <c r="L83" s="113"/>
      <c r="N83" s="113"/>
      <c r="P83" s="113"/>
      <c r="R83" s="113"/>
    </row>
    <row r="84" spans="6:18" ht="12.75">
      <c r="F84" s="113"/>
      <c r="H84" s="113"/>
      <c r="J84" s="113"/>
      <c r="L84" s="113"/>
      <c r="N84" s="113"/>
      <c r="P84" s="113"/>
      <c r="R84" s="113"/>
    </row>
    <row r="85" spans="6:18" ht="12.75">
      <c r="F85" s="113"/>
      <c r="H85" s="113"/>
      <c r="J85" s="113"/>
      <c r="L85" s="113"/>
      <c r="N85" s="113"/>
      <c r="P85" s="113"/>
      <c r="R85" s="113"/>
    </row>
    <row r="86" spans="6:18" ht="12.75">
      <c r="F86" s="113"/>
      <c r="H86" s="113"/>
      <c r="J86" s="113"/>
      <c r="L86" s="113"/>
      <c r="N86" s="113"/>
      <c r="P86" s="113"/>
      <c r="R86" s="113"/>
    </row>
    <row r="87" spans="6:18" ht="12.75">
      <c r="F87" s="113"/>
      <c r="H87" s="113"/>
      <c r="J87" s="113"/>
      <c r="L87" s="113"/>
      <c r="N87" s="113"/>
      <c r="P87" s="113"/>
      <c r="R87" s="113"/>
    </row>
    <row r="88" spans="6:18" ht="12.75">
      <c r="F88" s="113"/>
      <c r="H88" s="113"/>
      <c r="J88" s="113"/>
      <c r="L88" s="113"/>
      <c r="N88" s="113"/>
      <c r="P88" s="113"/>
      <c r="R88" s="113"/>
    </row>
    <row r="89" spans="6:18" ht="12.75">
      <c r="F89" s="113"/>
      <c r="H89" s="113"/>
      <c r="J89" s="113"/>
      <c r="L89" s="113"/>
      <c r="N89" s="113"/>
      <c r="P89" s="113"/>
      <c r="R89" s="113"/>
    </row>
    <row r="90" spans="6:18" ht="12.75">
      <c r="F90" s="113"/>
      <c r="H90" s="113"/>
      <c r="J90" s="113"/>
      <c r="L90" s="113"/>
      <c r="N90" s="113"/>
      <c r="P90" s="113"/>
      <c r="R90" s="113"/>
    </row>
    <row r="91" spans="6:18" ht="12.75">
      <c r="F91" s="113"/>
      <c r="H91" s="113"/>
      <c r="J91" s="113"/>
      <c r="L91" s="113"/>
      <c r="N91" s="113"/>
      <c r="P91" s="113"/>
      <c r="R91" s="113"/>
    </row>
    <row r="92" spans="6:18" ht="12.75">
      <c r="F92" s="113"/>
      <c r="H92" s="113"/>
      <c r="J92" s="113"/>
      <c r="L92" s="113"/>
      <c r="N92" s="113"/>
      <c r="P92" s="113"/>
      <c r="R92" s="113"/>
    </row>
    <row r="93" spans="6:18" ht="12.75">
      <c r="F93" s="113"/>
      <c r="H93" s="113"/>
      <c r="J93" s="113"/>
      <c r="L93" s="113"/>
      <c r="N93" s="113"/>
      <c r="P93" s="113"/>
      <c r="R93" s="113"/>
    </row>
    <row r="94" spans="6:18" ht="12.75">
      <c r="F94" s="113"/>
      <c r="H94" s="113"/>
      <c r="J94" s="113"/>
      <c r="L94" s="113"/>
      <c r="N94" s="113"/>
      <c r="P94" s="113"/>
      <c r="R94" s="113"/>
    </row>
    <row r="95" spans="6:18" ht="12.75">
      <c r="F95" s="113"/>
      <c r="H95" s="113"/>
      <c r="J95" s="113"/>
      <c r="L95" s="113"/>
      <c r="N95" s="113"/>
      <c r="P95" s="113"/>
      <c r="R95" s="113"/>
    </row>
    <row r="96" spans="6:18" ht="12.75">
      <c r="F96" s="113"/>
      <c r="H96" s="113"/>
      <c r="J96" s="113"/>
      <c r="L96" s="113"/>
      <c r="N96" s="113"/>
      <c r="P96" s="113"/>
      <c r="R96" s="113"/>
    </row>
    <row r="97" spans="6:18" ht="12.75">
      <c r="F97" s="113"/>
      <c r="H97" s="113"/>
      <c r="J97" s="113"/>
      <c r="L97" s="113"/>
      <c r="N97" s="113"/>
      <c r="P97" s="113"/>
      <c r="R97" s="113"/>
    </row>
    <row r="98" spans="6:18" ht="12.75">
      <c r="F98" s="113"/>
      <c r="H98" s="113"/>
      <c r="J98" s="113"/>
      <c r="L98" s="113"/>
      <c r="N98" s="113"/>
      <c r="P98" s="113"/>
      <c r="R98" s="113"/>
    </row>
    <row r="99" spans="6:18" ht="12.75">
      <c r="F99" s="113"/>
      <c r="H99" s="113"/>
      <c r="J99" s="113"/>
      <c r="L99" s="113"/>
      <c r="N99" s="113"/>
      <c r="P99" s="113"/>
      <c r="R99" s="113"/>
    </row>
    <row r="100" spans="6:18" ht="12.75">
      <c r="F100" s="113"/>
      <c r="H100" s="113"/>
      <c r="J100" s="113"/>
      <c r="L100" s="113"/>
      <c r="N100" s="113"/>
      <c r="P100" s="113"/>
      <c r="R100" s="113"/>
    </row>
    <row r="101" spans="6:18" ht="12.75">
      <c r="F101" s="113"/>
      <c r="H101" s="113"/>
      <c r="J101" s="113"/>
      <c r="L101" s="113"/>
      <c r="N101" s="113"/>
      <c r="P101" s="113"/>
      <c r="R101" s="113"/>
    </row>
    <row r="102" spans="6:18" ht="12.75">
      <c r="F102" s="113"/>
      <c r="H102" s="113"/>
      <c r="J102" s="113"/>
      <c r="L102" s="113"/>
      <c r="N102" s="113"/>
      <c r="P102" s="113"/>
      <c r="R102" s="113"/>
    </row>
    <row r="103" spans="6:18" ht="12.75">
      <c r="F103" s="113"/>
      <c r="H103" s="113"/>
      <c r="J103" s="113"/>
      <c r="L103" s="113"/>
      <c r="N103" s="113"/>
      <c r="P103" s="113"/>
      <c r="R103" s="113"/>
    </row>
    <row r="104" spans="6:18" ht="12.75">
      <c r="F104" s="113"/>
      <c r="H104" s="113"/>
      <c r="J104" s="113"/>
      <c r="L104" s="113"/>
      <c r="N104" s="113"/>
      <c r="P104" s="113"/>
      <c r="R104" s="113"/>
    </row>
    <row r="105" spans="6:18" ht="12.75">
      <c r="F105" s="113"/>
      <c r="H105" s="113"/>
      <c r="J105" s="113"/>
      <c r="L105" s="113"/>
      <c r="N105" s="113"/>
      <c r="P105" s="113"/>
      <c r="R105" s="113"/>
    </row>
    <row r="106" spans="6:18" ht="12.75">
      <c r="F106" s="113"/>
      <c r="H106" s="113"/>
      <c r="J106" s="113"/>
      <c r="L106" s="113"/>
      <c r="N106" s="113"/>
      <c r="P106" s="113"/>
      <c r="R106" s="113"/>
    </row>
    <row r="107" spans="6:18" ht="12.75">
      <c r="F107" s="113"/>
      <c r="H107" s="113"/>
      <c r="J107" s="113"/>
      <c r="L107" s="113"/>
      <c r="N107" s="113"/>
      <c r="P107" s="113"/>
      <c r="R107" s="113"/>
    </row>
    <row r="108" spans="6:18" ht="12.75">
      <c r="F108" s="113"/>
      <c r="H108" s="113"/>
      <c r="J108" s="113"/>
      <c r="L108" s="113"/>
      <c r="N108" s="113"/>
      <c r="P108" s="113"/>
      <c r="R108" s="113"/>
    </row>
    <row r="109" spans="6:18" ht="12.75">
      <c r="F109" s="113"/>
      <c r="H109" s="113"/>
      <c r="J109" s="113"/>
      <c r="L109" s="113"/>
      <c r="N109" s="113"/>
      <c r="P109" s="113"/>
      <c r="R109" s="113"/>
    </row>
    <row r="110" spans="6:18" ht="12.75">
      <c r="F110" s="113"/>
      <c r="H110" s="113"/>
      <c r="J110" s="113"/>
      <c r="L110" s="113"/>
      <c r="N110" s="113"/>
      <c r="P110" s="113"/>
      <c r="R110" s="113"/>
    </row>
    <row r="111" spans="6:18" ht="12.75">
      <c r="F111" s="113"/>
      <c r="H111" s="113"/>
      <c r="J111" s="113"/>
      <c r="L111" s="113"/>
      <c r="N111" s="113"/>
      <c r="P111" s="113"/>
      <c r="R111" s="113"/>
    </row>
    <row r="112" spans="6:18" ht="12.75">
      <c r="F112" s="113"/>
      <c r="H112" s="113"/>
      <c r="J112" s="113"/>
      <c r="L112" s="113"/>
      <c r="N112" s="113"/>
      <c r="P112" s="113"/>
      <c r="R112" s="113"/>
    </row>
    <row r="113" spans="6:18" ht="12.75">
      <c r="F113" s="113"/>
      <c r="H113" s="113"/>
      <c r="J113" s="113"/>
      <c r="L113" s="113"/>
      <c r="N113" s="113"/>
      <c r="P113" s="113"/>
      <c r="R113" s="113"/>
    </row>
    <row r="114" spans="6:18" ht="12.75">
      <c r="F114" s="113"/>
      <c r="H114" s="113"/>
      <c r="J114" s="113"/>
      <c r="L114" s="113"/>
      <c r="N114" s="113"/>
      <c r="P114" s="113"/>
      <c r="R114" s="113"/>
    </row>
    <row r="115" spans="6:18" ht="12.75">
      <c r="F115" s="113"/>
      <c r="H115" s="113"/>
      <c r="J115" s="113"/>
      <c r="L115" s="113"/>
      <c r="N115" s="113"/>
      <c r="P115" s="113"/>
      <c r="R115" s="113"/>
    </row>
    <row r="116" spans="6:18" ht="12.75">
      <c r="F116" s="113"/>
      <c r="H116" s="113"/>
      <c r="J116" s="113"/>
      <c r="L116" s="113"/>
      <c r="N116" s="113"/>
      <c r="P116" s="113"/>
      <c r="R116" s="113"/>
    </row>
    <row r="117" spans="6:18" ht="12.75">
      <c r="F117" s="113"/>
      <c r="H117" s="113"/>
      <c r="J117" s="113"/>
      <c r="L117" s="113"/>
      <c r="N117" s="113"/>
      <c r="P117" s="113"/>
      <c r="R117" s="113"/>
    </row>
    <row r="118" spans="6:18" ht="12.75">
      <c r="F118" s="113"/>
      <c r="H118" s="113"/>
      <c r="J118" s="113"/>
      <c r="L118" s="113"/>
      <c r="N118" s="113"/>
      <c r="P118" s="113"/>
      <c r="R118" s="113"/>
    </row>
    <row r="119" spans="6:18" ht="12.75">
      <c r="F119" s="113"/>
      <c r="H119" s="113"/>
      <c r="J119" s="113"/>
      <c r="L119" s="113"/>
      <c r="N119" s="113"/>
      <c r="P119" s="113"/>
      <c r="R119" s="113"/>
    </row>
    <row r="120" spans="6:18" ht="12.75">
      <c r="F120" s="113"/>
      <c r="H120" s="113"/>
      <c r="J120" s="113"/>
      <c r="L120" s="113"/>
      <c r="N120" s="113"/>
      <c r="P120" s="113"/>
      <c r="R120" s="113"/>
    </row>
    <row r="121" spans="6:18" ht="12.75">
      <c r="F121" s="113"/>
      <c r="H121" s="113"/>
      <c r="J121" s="113"/>
      <c r="L121" s="113"/>
      <c r="N121" s="113"/>
      <c r="P121" s="113"/>
      <c r="R121" s="113"/>
    </row>
    <row r="122" spans="6:18" ht="12.75">
      <c r="F122" s="113"/>
      <c r="H122" s="113"/>
      <c r="J122" s="113"/>
      <c r="L122" s="113"/>
      <c r="N122" s="113"/>
      <c r="P122" s="113"/>
      <c r="R122" s="113"/>
    </row>
    <row r="123" spans="6:18" ht="12.75">
      <c r="F123" s="113"/>
      <c r="H123" s="113"/>
      <c r="J123" s="113"/>
      <c r="L123" s="113"/>
      <c r="N123" s="113"/>
      <c r="P123" s="113"/>
      <c r="R123" s="113"/>
    </row>
    <row r="124" spans="6:18" ht="12.75">
      <c r="F124" s="113"/>
      <c r="H124" s="113"/>
      <c r="J124" s="113"/>
      <c r="L124" s="113"/>
      <c r="N124" s="113"/>
      <c r="P124" s="113"/>
      <c r="R124" s="113"/>
    </row>
    <row r="125" spans="6:18" ht="12.75">
      <c r="F125" s="113"/>
      <c r="H125" s="113"/>
      <c r="J125" s="113"/>
      <c r="L125" s="113"/>
      <c r="N125" s="113"/>
      <c r="P125" s="113"/>
      <c r="R125" s="113"/>
    </row>
    <row r="126" spans="6:18" ht="12.75">
      <c r="F126" s="113"/>
      <c r="H126" s="113"/>
      <c r="J126" s="113"/>
      <c r="L126" s="113"/>
      <c r="N126" s="113"/>
      <c r="P126" s="113"/>
      <c r="R126" s="113"/>
    </row>
    <row r="127" spans="6:18" ht="12.75">
      <c r="F127" s="113"/>
      <c r="H127" s="113"/>
      <c r="J127" s="113"/>
      <c r="L127" s="113"/>
      <c r="N127" s="113"/>
      <c r="P127" s="113"/>
      <c r="R127" s="113"/>
    </row>
    <row r="128" spans="6:18" ht="12.75">
      <c r="F128" s="113"/>
      <c r="H128" s="113"/>
      <c r="J128" s="113"/>
      <c r="L128" s="113"/>
      <c r="N128" s="113"/>
      <c r="P128" s="113"/>
      <c r="R128" s="113"/>
    </row>
    <row r="129" spans="6:18" ht="12.75">
      <c r="F129" s="113"/>
      <c r="H129" s="113"/>
      <c r="J129" s="113"/>
      <c r="L129" s="113"/>
      <c r="N129" s="113"/>
      <c r="P129" s="113"/>
      <c r="R129" s="113"/>
    </row>
    <row r="130" spans="6:18" ht="12.75">
      <c r="F130" s="113"/>
      <c r="H130" s="113"/>
      <c r="J130" s="113"/>
      <c r="L130" s="113"/>
      <c r="N130" s="113"/>
      <c r="P130" s="113"/>
      <c r="R130" s="113"/>
    </row>
    <row r="131" spans="6:18" ht="12.75">
      <c r="F131" s="113"/>
      <c r="H131" s="113"/>
      <c r="J131" s="113"/>
      <c r="L131" s="113"/>
      <c r="N131" s="113"/>
      <c r="P131" s="113"/>
      <c r="R131" s="113"/>
    </row>
    <row r="132" spans="6:18" ht="12.75">
      <c r="F132" s="113"/>
      <c r="H132" s="113"/>
      <c r="J132" s="113"/>
      <c r="L132" s="113"/>
      <c r="N132" s="113"/>
      <c r="P132" s="113"/>
      <c r="R132" s="113"/>
    </row>
    <row r="133" spans="6:18" ht="12.75">
      <c r="F133" s="113"/>
      <c r="H133" s="113"/>
      <c r="J133" s="113"/>
      <c r="L133" s="113"/>
      <c r="N133" s="113"/>
      <c r="P133" s="113"/>
      <c r="R133" s="113"/>
    </row>
    <row r="134" spans="6:18" ht="12.75">
      <c r="F134" s="113"/>
      <c r="H134" s="113"/>
      <c r="J134" s="113"/>
      <c r="L134" s="113"/>
      <c r="N134" s="113"/>
      <c r="P134" s="113"/>
      <c r="R134" s="113"/>
    </row>
    <row r="135" spans="6:18" ht="12.75">
      <c r="F135" s="113"/>
      <c r="H135" s="113"/>
      <c r="J135" s="113"/>
      <c r="L135" s="113"/>
      <c r="N135" s="113"/>
      <c r="P135" s="113"/>
      <c r="R135" s="113"/>
    </row>
    <row r="136" spans="6:18" ht="12.75">
      <c r="F136" s="113"/>
      <c r="H136" s="113"/>
      <c r="J136" s="113"/>
      <c r="L136" s="113"/>
      <c r="N136" s="113"/>
      <c r="P136" s="113"/>
      <c r="R136" s="113"/>
    </row>
    <row r="137" spans="6:18" ht="12.75">
      <c r="F137" s="113"/>
      <c r="H137" s="113"/>
      <c r="J137" s="113"/>
      <c r="L137" s="113"/>
      <c r="N137" s="113"/>
      <c r="P137" s="113"/>
      <c r="R137" s="113"/>
    </row>
    <row r="138" spans="6:18" ht="12.75">
      <c r="F138" s="113"/>
      <c r="H138" s="113"/>
      <c r="J138" s="113"/>
      <c r="L138" s="113"/>
      <c r="N138" s="113"/>
      <c r="P138" s="113"/>
      <c r="R138" s="113"/>
    </row>
    <row r="139" spans="6:18" ht="12.75">
      <c r="F139" s="113"/>
      <c r="H139" s="113"/>
      <c r="J139" s="113"/>
      <c r="L139" s="113"/>
      <c r="N139" s="113"/>
      <c r="P139" s="113"/>
      <c r="R139" s="113"/>
    </row>
    <row r="140" spans="6:18" ht="12.75">
      <c r="F140" s="113"/>
      <c r="H140" s="113"/>
      <c r="J140" s="113"/>
      <c r="L140" s="113"/>
      <c r="N140" s="113"/>
      <c r="P140" s="113"/>
      <c r="R140" s="113"/>
    </row>
    <row r="141" spans="6:18" ht="12.75">
      <c r="F141" s="113"/>
      <c r="H141" s="113"/>
      <c r="J141" s="113"/>
      <c r="L141" s="113"/>
      <c r="N141" s="113"/>
      <c r="P141" s="113"/>
      <c r="R141" s="113"/>
    </row>
    <row r="142" spans="6:18" ht="12.75">
      <c r="F142" s="113"/>
      <c r="H142" s="113"/>
      <c r="J142" s="113"/>
      <c r="L142" s="113"/>
      <c r="N142" s="113"/>
      <c r="P142" s="113"/>
      <c r="R142" s="113"/>
    </row>
    <row r="143" spans="6:18" ht="12.75">
      <c r="F143" s="113"/>
      <c r="H143" s="113"/>
      <c r="J143" s="113"/>
      <c r="L143" s="113"/>
      <c r="N143" s="113"/>
      <c r="P143" s="113"/>
      <c r="R143" s="113"/>
    </row>
    <row r="144" spans="6:18" ht="12.75">
      <c r="F144" s="113"/>
      <c r="H144" s="113"/>
      <c r="J144" s="113"/>
      <c r="L144" s="113"/>
      <c r="N144" s="113"/>
      <c r="P144" s="113"/>
      <c r="R144" s="113"/>
    </row>
    <row r="145" spans="6:18" ht="12.75">
      <c r="F145" s="113"/>
      <c r="H145" s="113"/>
      <c r="J145" s="113"/>
      <c r="L145" s="113"/>
      <c r="N145" s="113"/>
      <c r="P145" s="113"/>
      <c r="R145" s="113"/>
    </row>
    <row r="146" spans="6:18" ht="12.75">
      <c r="F146" s="113"/>
      <c r="H146" s="113"/>
      <c r="J146" s="113"/>
      <c r="L146" s="113"/>
      <c r="N146" s="113"/>
      <c r="P146" s="113"/>
      <c r="R146" s="113"/>
    </row>
    <row r="147" spans="6:18" ht="12.75">
      <c r="F147" s="113"/>
      <c r="H147" s="113"/>
      <c r="J147" s="113"/>
      <c r="L147" s="113"/>
      <c r="N147" s="113"/>
      <c r="P147" s="113"/>
      <c r="R147" s="113"/>
    </row>
    <row r="148" spans="6:18" ht="12.75">
      <c r="F148" s="113"/>
      <c r="H148" s="113"/>
      <c r="J148" s="113"/>
      <c r="L148" s="113"/>
      <c r="N148" s="113"/>
      <c r="P148" s="113"/>
      <c r="R148" s="113"/>
    </row>
    <row r="149" spans="6:18" ht="12.75">
      <c r="F149" s="113"/>
      <c r="H149" s="113"/>
      <c r="J149" s="113"/>
      <c r="L149" s="113"/>
      <c r="N149" s="113"/>
      <c r="P149" s="113"/>
      <c r="R149" s="113"/>
    </row>
    <row r="150" spans="6:18" ht="12.75">
      <c r="F150" s="113"/>
      <c r="H150" s="113"/>
      <c r="J150" s="113"/>
      <c r="L150" s="113"/>
      <c r="N150" s="113"/>
      <c r="P150" s="113"/>
      <c r="R150" s="113"/>
    </row>
    <row r="151" spans="6:18" ht="12.75">
      <c r="F151" s="113"/>
      <c r="H151" s="113"/>
      <c r="J151" s="113"/>
      <c r="L151" s="113"/>
      <c r="N151" s="113"/>
      <c r="P151" s="113"/>
      <c r="R151" s="113"/>
    </row>
    <row r="152" spans="6:18" ht="12.75">
      <c r="F152" s="113"/>
      <c r="H152" s="113"/>
      <c r="J152" s="113"/>
      <c r="L152" s="113"/>
      <c r="N152" s="113"/>
      <c r="P152" s="113"/>
      <c r="R152" s="113"/>
    </row>
    <row r="153" spans="6:18" ht="12.75">
      <c r="F153" s="113"/>
      <c r="H153" s="113"/>
      <c r="J153" s="113"/>
      <c r="L153" s="113"/>
      <c r="N153" s="113"/>
      <c r="P153" s="113"/>
      <c r="R153" s="113"/>
    </row>
    <row r="154" spans="6:18" ht="12.75">
      <c r="F154" s="113"/>
      <c r="H154" s="113"/>
      <c r="J154" s="113"/>
      <c r="L154" s="113"/>
      <c r="N154" s="113"/>
      <c r="P154" s="113"/>
      <c r="R154" s="113"/>
    </row>
    <row r="155" spans="6:18" ht="12.75">
      <c r="F155" s="113"/>
      <c r="H155" s="113"/>
      <c r="J155" s="113"/>
      <c r="L155" s="113"/>
      <c r="N155" s="113"/>
      <c r="P155" s="113"/>
      <c r="R155" s="113"/>
    </row>
    <row r="156" spans="6:18" ht="12.75">
      <c r="F156" s="113"/>
      <c r="H156" s="113"/>
      <c r="J156" s="113"/>
      <c r="L156" s="113"/>
      <c r="N156" s="113"/>
      <c r="P156" s="113"/>
      <c r="R156" s="113"/>
    </row>
    <row r="157" spans="6:18" ht="12.75">
      <c r="F157" s="113"/>
      <c r="H157" s="113"/>
      <c r="J157" s="113"/>
      <c r="L157" s="113"/>
      <c r="N157" s="113"/>
      <c r="P157" s="113"/>
      <c r="R157" s="113"/>
    </row>
    <row r="158" spans="6:18" ht="12.75">
      <c r="F158" s="113"/>
      <c r="H158" s="113"/>
      <c r="J158" s="113"/>
      <c r="L158" s="113"/>
      <c r="N158" s="113"/>
      <c r="P158" s="113"/>
      <c r="R158" s="113"/>
    </row>
    <row r="159" spans="6:18" ht="12.75">
      <c r="F159" s="113"/>
      <c r="H159" s="113"/>
      <c r="J159" s="113"/>
      <c r="L159" s="113"/>
      <c r="N159" s="113"/>
      <c r="P159" s="113"/>
      <c r="R159" s="113"/>
    </row>
    <row r="160" spans="6:18" ht="12.75">
      <c r="F160" s="113"/>
      <c r="H160" s="113"/>
      <c r="J160" s="113"/>
      <c r="L160" s="113"/>
      <c r="N160" s="113"/>
      <c r="P160" s="113"/>
      <c r="R160" s="113"/>
    </row>
    <row r="161" spans="6:18" ht="12.75">
      <c r="F161" s="113"/>
      <c r="H161" s="113"/>
      <c r="J161" s="113"/>
      <c r="L161" s="113"/>
      <c r="N161" s="113"/>
      <c r="P161" s="113"/>
      <c r="R161" s="113"/>
    </row>
    <row r="162" spans="6:18" ht="12.75">
      <c r="F162" s="113"/>
      <c r="H162" s="113"/>
      <c r="J162" s="113"/>
      <c r="L162" s="113"/>
      <c r="N162" s="113"/>
      <c r="P162" s="113"/>
      <c r="R162" s="113"/>
    </row>
    <row r="163" spans="6:18" ht="12.75">
      <c r="F163" s="113"/>
      <c r="H163" s="113"/>
      <c r="J163" s="113"/>
      <c r="L163" s="113"/>
      <c r="N163" s="113"/>
      <c r="P163" s="113"/>
      <c r="R163" s="113"/>
    </row>
    <row r="164" spans="6:18" ht="12.75">
      <c r="F164" s="113"/>
      <c r="H164" s="113"/>
      <c r="J164" s="113"/>
      <c r="L164" s="113"/>
      <c r="N164" s="113"/>
      <c r="P164" s="113"/>
      <c r="R164" s="113"/>
    </row>
    <row r="165" spans="6:18" ht="12.75">
      <c r="F165" s="113"/>
      <c r="H165" s="113"/>
      <c r="J165" s="113"/>
      <c r="L165" s="113"/>
      <c r="N165" s="113"/>
      <c r="P165" s="113"/>
      <c r="R165" s="113"/>
    </row>
    <row r="166" spans="6:18" ht="12.75">
      <c r="F166" s="113"/>
      <c r="H166" s="113"/>
      <c r="J166" s="113"/>
      <c r="L166" s="113"/>
      <c r="N166" s="113"/>
      <c r="P166" s="113"/>
      <c r="R166" s="113"/>
    </row>
    <row r="167" spans="6:18" ht="12.75">
      <c r="F167" s="113"/>
      <c r="H167" s="113"/>
      <c r="J167" s="113"/>
      <c r="L167" s="113"/>
      <c r="N167" s="113"/>
      <c r="P167" s="113"/>
      <c r="R167" s="113"/>
    </row>
    <row r="168" spans="6:18" ht="12.75">
      <c r="F168" s="113"/>
      <c r="H168" s="113"/>
      <c r="J168" s="113"/>
      <c r="L168" s="113"/>
      <c r="N168" s="113"/>
      <c r="P168" s="113"/>
      <c r="R168" s="113"/>
    </row>
    <row r="169" spans="6:18" ht="12.75">
      <c r="F169" s="113"/>
      <c r="H169" s="113"/>
      <c r="J169" s="113"/>
      <c r="L169" s="113"/>
      <c r="N169" s="113"/>
      <c r="P169" s="113"/>
      <c r="R169" s="113"/>
    </row>
    <row r="170" spans="6:18" ht="12.75">
      <c r="F170" s="113"/>
      <c r="H170" s="113"/>
      <c r="J170" s="113"/>
      <c r="L170" s="113"/>
      <c r="N170" s="113"/>
      <c r="P170" s="113"/>
      <c r="R170" s="113"/>
    </row>
  </sheetData>
  <sheetProtection/>
  <mergeCells count="20">
    <mergeCell ref="Q4:Q5"/>
    <mergeCell ref="R4:R6"/>
    <mergeCell ref="A43:N50"/>
    <mergeCell ref="A3:N3"/>
    <mergeCell ref="K4:K5"/>
    <mergeCell ref="L4:L6"/>
    <mergeCell ref="M4:M5"/>
    <mergeCell ref="N4:N6"/>
    <mergeCell ref="O4:O5"/>
    <mergeCell ref="P4:P6"/>
    <mergeCell ref="A1:P2"/>
    <mergeCell ref="B4:B6"/>
    <mergeCell ref="C4:C6"/>
    <mergeCell ref="D4:D5"/>
    <mergeCell ref="E4:E5"/>
    <mergeCell ref="F4:F6"/>
    <mergeCell ref="G4:G5"/>
    <mergeCell ref="H4:H6"/>
    <mergeCell ref="I4:I5"/>
    <mergeCell ref="J4:J6"/>
  </mergeCells>
  <conditionalFormatting sqref="O8:O35 M8:M35 K8:K35 I8:I35 G8:G35 E8:E35 Q8:Q35">
    <cfRule type="cellIs" priority="7" dxfId="42" operator="between" stopIfTrue="1">
      <formula>0.1</formula>
      <formula>2.599</formula>
    </cfRule>
    <cfRule type="cellIs" priority="8" dxfId="43" operator="between" stopIfTrue="1">
      <formula>3.6</formula>
      <formula>4.599</formula>
    </cfRule>
    <cfRule type="cellIs" priority="9" dxfId="44" operator="between" stopIfTrue="1">
      <formula>4.6</formula>
      <formula>5</formula>
    </cfRule>
  </conditionalFormatting>
  <conditionalFormatting sqref="D15:D35">
    <cfRule type="cellIs" priority="4" dxfId="42" operator="between" stopIfTrue="1">
      <formula>1</formula>
      <formula>2</formula>
    </cfRule>
    <cfRule type="cellIs" priority="5" dxfId="43" operator="equal" stopIfTrue="1">
      <formula>4</formula>
    </cfRule>
    <cfRule type="cellIs" priority="6" dxfId="44" operator="equal" stopIfTrue="1">
      <formula>5</formula>
    </cfRule>
  </conditionalFormatting>
  <printOptions horizontalCentered="1" verticalCentered="1"/>
  <pageMargins left="0.31496062992125984" right="0.31496062992125984" top="0.1968503937007874" bottom="0.35433070866141736" header="0.31496062992125984" footer="0.31496062992125984"/>
  <pageSetup blackAndWhite="1" fitToWidth="2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:Q170"/>
  <sheetViews>
    <sheetView showGridLines="0" showZeros="0" tabSelected="1" showOutlineSymbols="0" view="pageBreakPreview" zoomScaleSheetLayoutView="100" workbookViewId="0" topLeftCell="A16">
      <selection activeCell="S32" sqref="S32"/>
    </sheetView>
  </sheetViews>
  <sheetFormatPr defaultColWidth="9.00390625" defaultRowHeight="12.75"/>
  <cols>
    <col min="1" max="2" width="3.00390625" style="102" customWidth="1"/>
    <col min="3" max="3" width="23.125" style="102" customWidth="1"/>
    <col min="4" max="4" width="8.625" style="103" customWidth="1"/>
    <col min="5" max="5" width="4.75390625" style="185" customWidth="1"/>
    <col min="6" max="6" width="4.75390625" style="176" customWidth="1"/>
    <col min="7" max="7" width="4.75390625" style="185" customWidth="1"/>
    <col min="8" max="8" width="4.75390625" style="176" customWidth="1"/>
    <col min="9" max="9" width="4.75390625" style="185" customWidth="1"/>
    <col min="10" max="10" width="4.75390625" style="176" customWidth="1"/>
    <col min="11" max="11" width="4.75390625" style="185" customWidth="1"/>
    <col min="12" max="12" width="4.75390625" style="176" customWidth="1"/>
    <col min="13" max="13" width="4.75390625" style="185" customWidth="1"/>
    <col min="14" max="14" width="4.75390625" style="176" customWidth="1"/>
    <col min="15" max="15" width="4.75390625" style="185" customWidth="1"/>
    <col min="16" max="16" width="4.75390625" style="176" customWidth="1"/>
    <col min="17" max="17" width="3.00390625" style="102" customWidth="1"/>
    <col min="18" max="16384" width="9.125" style="102" customWidth="1"/>
  </cols>
  <sheetData>
    <row r="1" spans="1:16" ht="12.75">
      <c r="A1" s="267" t="s">
        <v>70</v>
      </c>
      <c r="B1" s="268"/>
      <c r="C1" s="268"/>
      <c r="D1" s="268"/>
      <c r="E1" s="268"/>
      <c r="F1" s="269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3.5" thickBot="1">
      <c r="A2" s="269"/>
      <c r="B2" s="269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2:16" s="94" customFormat="1" ht="78.75" customHeight="1">
      <c r="B3" s="216" t="s">
        <v>10</v>
      </c>
      <c r="C3" s="271" t="s">
        <v>35</v>
      </c>
      <c r="D3" s="273" t="s">
        <v>37</v>
      </c>
      <c r="E3" s="275" t="s">
        <v>56</v>
      </c>
      <c r="F3" s="277" t="s">
        <v>46</v>
      </c>
      <c r="G3" s="275" t="s">
        <v>57</v>
      </c>
      <c r="H3" s="277" t="s">
        <v>46</v>
      </c>
      <c r="I3" s="275" t="s">
        <v>52</v>
      </c>
      <c r="J3" s="277" t="s">
        <v>46</v>
      </c>
      <c r="K3" s="282" t="s">
        <v>53</v>
      </c>
      <c r="L3" s="277" t="s">
        <v>46</v>
      </c>
      <c r="M3" s="282" t="s">
        <v>54</v>
      </c>
      <c r="N3" s="277" t="s">
        <v>46</v>
      </c>
      <c r="O3" s="282" t="s">
        <v>55</v>
      </c>
      <c r="P3" s="277" t="s">
        <v>46</v>
      </c>
    </row>
    <row r="4" spans="2:16" s="96" customFormat="1" ht="15.75">
      <c r="B4" s="217"/>
      <c r="C4" s="272"/>
      <c r="D4" s="274"/>
      <c r="E4" s="276"/>
      <c r="F4" s="278"/>
      <c r="G4" s="276"/>
      <c r="H4" s="278"/>
      <c r="I4" s="276"/>
      <c r="J4" s="278"/>
      <c r="K4" s="283"/>
      <c r="L4" s="278"/>
      <c r="M4" s="283"/>
      <c r="N4" s="278"/>
      <c r="O4" s="283"/>
      <c r="P4" s="278"/>
    </row>
    <row r="5" spans="2:16" s="94" customFormat="1" ht="12.75">
      <c r="B5" s="217"/>
      <c r="C5" s="272"/>
      <c r="D5" s="187" t="s">
        <v>9</v>
      </c>
      <c r="E5" s="110">
        <f>IF(COUNTIF(E7:E35,"&gt;0")&gt;0,SUM(E7:E35)/COUNTIF(E7:E35,"&gt;0"),0)</f>
        <v>3.8214285714285716</v>
      </c>
      <c r="F5" s="279"/>
      <c r="G5" s="110">
        <f>IF(COUNTIF(G7:G35,"&gt;0")&gt;0,SUM(G7:G35)/COUNTIF(G7:G35,"&gt;0"),0)</f>
        <v>3.736842105263158</v>
      </c>
      <c r="H5" s="279"/>
      <c r="I5" s="110">
        <f>IF(COUNTIF(I7:I35,"&gt;0")&gt;0,SUM(I7:I35)/COUNTIF(I7:I35,"&gt;0"),0)</f>
        <v>0</v>
      </c>
      <c r="J5" s="279"/>
      <c r="K5" s="109">
        <f>IF(COUNTIF(K7:K35,"&gt;0")&gt;0,SUM(K7:K35)/COUNTIF(K7:K35,"&gt;0"),0)</f>
        <v>0</v>
      </c>
      <c r="L5" s="279"/>
      <c r="M5" s="109">
        <f>IF(COUNTIF(M7:M35,"&gt;0")&gt;0,SUM(M7:M35)/COUNTIF(M7:M35,"&gt;0"),0)</f>
        <v>0</v>
      </c>
      <c r="N5" s="279"/>
      <c r="O5" s="109">
        <f>IF(COUNTIF(O7:O35,"&gt;0")&gt;0,SUM(O7:O35)/COUNTIF(O7:O35,"&gt;0"),0)</f>
        <v>0</v>
      </c>
      <c r="P5" s="279"/>
    </row>
    <row r="6" spans="2:16" s="94" customFormat="1" ht="26.25">
      <c r="B6" s="111"/>
      <c r="C6" s="129"/>
      <c r="D6" s="187" t="s">
        <v>50</v>
      </c>
      <c r="E6" s="191" t="str">
        <f>IF(средний_балл&gt;4.7,"В",IF(средний_балл&gt;3.7,"В/С",IF(средний_балл&gt;2.7,"С","Н")))</f>
        <v>В/С</v>
      </c>
      <c r="F6" s="180">
        <f>ROUND(SUM(F7:F35)/SUM(E36:E38),"2")</f>
        <v>0.76</v>
      </c>
      <c r="G6" s="191" t="str">
        <f>IF(G5&gt;4.7,"В",IF(G5&gt;3.7,"В/С",IF(G5&gt;2.7,"С","Н")))</f>
        <v>В/С</v>
      </c>
      <c r="H6" s="180">
        <f>ROUND(SUM(H7:H35)/SUM(G36:G39),"2")</f>
        <v>0.75</v>
      </c>
      <c r="I6" s="194"/>
      <c r="J6" s="179"/>
      <c r="K6" s="186"/>
      <c r="L6" s="179"/>
      <c r="M6" s="186"/>
      <c r="N6" s="179"/>
      <c r="O6" s="186"/>
      <c r="P6" s="171"/>
    </row>
    <row r="7" spans="2:16" s="100" customFormat="1" ht="12.75">
      <c r="B7" s="168">
        <v>1</v>
      </c>
      <c r="C7" s="108"/>
      <c r="D7" s="188"/>
      <c r="E7" s="192">
        <v>4</v>
      </c>
      <c r="F7" s="172">
        <f aca="true" t="shared" si="0" ref="F7:F18">SUM(E7:E7)/5</f>
        <v>0.8</v>
      </c>
      <c r="G7" s="192">
        <v>4</v>
      </c>
      <c r="H7" s="172">
        <f aca="true" t="shared" si="1" ref="H7:H35">SUM(G7:G7)/5</f>
        <v>0.8</v>
      </c>
      <c r="I7" s="192"/>
      <c r="J7" s="172">
        <f aca="true" t="shared" si="2" ref="J7:J35">SUM(I7:I7)/5</f>
        <v>0</v>
      </c>
      <c r="K7" s="181"/>
      <c r="L7" s="172">
        <f aca="true" t="shared" si="3" ref="L7:L35">SUM(K7:K7)/5</f>
        <v>0</v>
      </c>
      <c r="M7" s="181"/>
      <c r="N7" s="172">
        <f aca="true" t="shared" si="4" ref="N7:N35">SUM(M7:M7)/5</f>
        <v>0</v>
      </c>
      <c r="O7" s="181"/>
      <c r="P7" s="172">
        <f aca="true" t="shared" si="5" ref="P7:P35">SUM(O7:O7)/5</f>
        <v>0</v>
      </c>
    </row>
    <row r="8" spans="2:16" s="100" customFormat="1" ht="12.75">
      <c r="B8" s="168">
        <v>2</v>
      </c>
      <c r="C8" s="108"/>
      <c r="D8" s="188"/>
      <c r="E8" s="192">
        <v>4</v>
      </c>
      <c r="F8" s="172">
        <f t="shared" si="0"/>
        <v>0.8</v>
      </c>
      <c r="G8" s="192">
        <v>3</v>
      </c>
      <c r="H8" s="172">
        <f t="shared" si="1"/>
        <v>0.6</v>
      </c>
      <c r="I8" s="192"/>
      <c r="J8" s="172">
        <f t="shared" si="2"/>
        <v>0</v>
      </c>
      <c r="K8" s="181"/>
      <c r="L8" s="172">
        <f t="shared" si="3"/>
        <v>0</v>
      </c>
      <c r="M8" s="181"/>
      <c r="N8" s="172">
        <f t="shared" si="4"/>
        <v>0</v>
      </c>
      <c r="O8" s="181"/>
      <c r="P8" s="172">
        <f t="shared" si="5"/>
        <v>0</v>
      </c>
    </row>
    <row r="9" spans="2:16" s="100" customFormat="1" ht="12.75">
      <c r="B9" s="168">
        <v>3</v>
      </c>
      <c r="C9" s="108"/>
      <c r="D9" s="188"/>
      <c r="E9" s="192">
        <v>4</v>
      </c>
      <c r="F9" s="172">
        <f t="shared" si="0"/>
        <v>0.8</v>
      </c>
      <c r="G9" s="192" t="s">
        <v>51</v>
      </c>
      <c r="H9" s="172">
        <f t="shared" si="1"/>
        <v>0</v>
      </c>
      <c r="I9" s="192"/>
      <c r="J9" s="172">
        <f t="shared" si="2"/>
        <v>0</v>
      </c>
      <c r="K9" s="181"/>
      <c r="L9" s="172">
        <f t="shared" si="3"/>
        <v>0</v>
      </c>
      <c r="M9" s="181"/>
      <c r="N9" s="172">
        <f t="shared" si="4"/>
        <v>0</v>
      </c>
      <c r="O9" s="181"/>
      <c r="P9" s="172">
        <f t="shared" si="5"/>
        <v>0</v>
      </c>
    </row>
    <row r="10" spans="2:16" s="100" customFormat="1" ht="12.75">
      <c r="B10" s="168">
        <v>4</v>
      </c>
      <c r="C10" s="108"/>
      <c r="D10" s="188"/>
      <c r="E10" s="192">
        <v>5</v>
      </c>
      <c r="F10" s="172">
        <f t="shared" si="0"/>
        <v>1</v>
      </c>
      <c r="G10" s="192" t="s">
        <v>51</v>
      </c>
      <c r="H10" s="172">
        <f t="shared" si="1"/>
        <v>0</v>
      </c>
      <c r="I10" s="192"/>
      <c r="J10" s="172">
        <f t="shared" si="2"/>
        <v>0</v>
      </c>
      <c r="K10" s="181"/>
      <c r="L10" s="172">
        <f t="shared" si="3"/>
        <v>0</v>
      </c>
      <c r="M10" s="181"/>
      <c r="N10" s="172">
        <f t="shared" si="4"/>
        <v>0</v>
      </c>
      <c r="O10" s="181"/>
      <c r="P10" s="172">
        <f t="shared" si="5"/>
        <v>0</v>
      </c>
    </row>
    <row r="11" spans="2:16" s="100" customFormat="1" ht="12.75">
      <c r="B11" s="168">
        <v>5</v>
      </c>
      <c r="C11" s="108"/>
      <c r="D11" s="188"/>
      <c r="E11" s="192">
        <v>4</v>
      </c>
      <c r="F11" s="172">
        <f t="shared" si="0"/>
        <v>0.8</v>
      </c>
      <c r="G11" s="192">
        <v>5</v>
      </c>
      <c r="H11" s="172">
        <f t="shared" si="1"/>
        <v>1</v>
      </c>
      <c r="I11" s="192"/>
      <c r="J11" s="172">
        <f t="shared" si="2"/>
        <v>0</v>
      </c>
      <c r="K11" s="181"/>
      <c r="L11" s="172">
        <f t="shared" si="3"/>
        <v>0</v>
      </c>
      <c r="M11" s="181"/>
      <c r="N11" s="172">
        <f t="shared" si="4"/>
        <v>0</v>
      </c>
      <c r="O11" s="181"/>
      <c r="P11" s="172">
        <f t="shared" si="5"/>
        <v>0</v>
      </c>
    </row>
    <row r="12" spans="2:16" s="100" customFormat="1" ht="12.75">
      <c r="B12" s="168">
        <v>6</v>
      </c>
      <c r="C12" s="108"/>
      <c r="D12" s="188"/>
      <c r="E12" s="192">
        <v>3</v>
      </c>
      <c r="F12" s="172">
        <f t="shared" si="0"/>
        <v>0.6</v>
      </c>
      <c r="G12" s="192" t="s">
        <v>51</v>
      </c>
      <c r="H12" s="172">
        <f t="shared" si="1"/>
        <v>0</v>
      </c>
      <c r="I12" s="192"/>
      <c r="J12" s="172">
        <f t="shared" si="2"/>
        <v>0</v>
      </c>
      <c r="K12" s="181"/>
      <c r="L12" s="172">
        <f t="shared" si="3"/>
        <v>0</v>
      </c>
      <c r="M12" s="181"/>
      <c r="N12" s="172">
        <f t="shared" si="4"/>
        <v>0</v>
      </c>
      <c r="O12" s="181"/>
      <c r="P12" s="172">
        <f t="shared" si="5"/>
        <v>0</v>
      </c>
    </row>
    <row r="13" spans="2:16" s="100" customFormat="1" ht="12.75">
      <c r="B13" s="168">
        <v>7</v>
      </c>
      <c r="C13" s="108"/>
      <c r="D13" s="188"/>
      <c r="E13" s="192">
        <v>4</v>
      </c>
      <c r="F13" s="172">
        <f t="shared" si="0"/>
        <v>0.8</v>
      </c>
      <c r="G13" s="192">
        <v>3</v>
      </c>
      <c r="H13" s="172">
        <f t="shared" si="1"/>
        <v>0.6</v>
      </c>
      <c r="I13" s="192"/>
      <c r="J13" s="172">
        <f t="shared" si="2"/>
        <v>0</v>
      </c>
      <c r="K13" s="181"/>
      <c r="L13" s="172">
        <f t="shared" si="3"/>
        <v>0</v>
      </c>
      <c r="M13" s="181"/>
      <c r="N13" s="172">
        <f t="shared" si="4"/>
        <v>0</v>
      </c>
      <c r="O13" s="181"/>
      <c r="P13" s="172">
        <f t="shared" si="5"/>
        <v>0</v>
      </c>
    </row>
    <row r="14" spans="2:16" s="100" customFormat="1" ht="12.75">
      <c r="B14" s="168">
        <v>8</v>
      </c>
      <c r="C14" s="108"/>
      <c r="D14" s="189"/>
      <c r="E14" s="192">
        <v>3</v>
      </c>
      <c r="F14" s="172">
        <f t="shared" si="0"/>
        <v>0.6</v>
      </c>
      <c r="G14" s="192">
        <v>3</v>
      </c>
      <c r="H14" s="172">
        <f t="shared" si="1"/>
        <v>0.6</v>
      </c>
      <c r="I14" s="192"/>
      <c r="J14" s="172">
        <f t="shared" si="2"/>
        <v>0</v>
      </c>
      <c r="K14" s="181"/>
      <c r="L14" s="172">
        <f t="shared" si="3"/>
        <v>0</v>
      </c>
      <c r="M14" s="181"/>
      <c r="N14" s="172">
        <f t="shared" si="4"/>
        <v>0</v>
      </c>
      <c r="O14" s="181"/>
      <c r="P14" s="172">
        <f t="shared" si="5"/>
        <v>0</v>
      </c>
    </row>
    <row r="15" spans="2:16" s="100" customFormat="1" ht="12.75">
      <c r="B15" s="168">
        <v>9</v>
      </c>
      <c r="C15" s="108"/>
      <c r="D15" s="189">
        <v>0</v>
      </c>
      <c r="E15" s="192">
        <v>4</v>
      </c>
      <c r="F15" s="172">
        <f t="shared" si="0"/>
        <v>0.8</v>
      </c>
      <c r="G15" s="192">
        <v>5</v>
      </c>
      <c r="H15" s="172">
        <f t="shared" si="1"/>
        <v>1</v>
      </c>
      <c r="I15" s="192"/>
      <c r="J15" s="172">
        <f t="shared" si="2"/>
        <v>0</v>
      </c>
      <c r="K15" s="181"/>
      <c r="L15" s="172">
        <f t="shared" si="3"/>
        <v>0</v>
      </c>
      <c r="M15" s="181"/>
      <c r="N15" s="172">
        <f t="shared" si="4"/>
        <v>0</v>
      </c>
      <c r="O15" s="181"/>
      <c r="P15" s="172">
        <f t="shared" si="5"/>
        <v>0</v>
      </c>
    </row>
    <row r="16" spans="2:16" s="100" customFormat="1" ht="12.75">
      <c r="B16" s="168">
        <v>10</v>
      </c>
      <c r="C16" s="108"/>
      <c r="D16" s="189">
        <v>0</v>
      </c>
      <c r="E16" s="192">
        <v>5</v>
      </c>
      <c r="F16" s="172">
        <f t="shared" si="0"/>
        <v>1</v>
      </c>
      <c r="G16" s="192" t="s">
        <v>51</v>
      </c>
      <c r="H16" s="172">
        <f t="shared" si="1"/>
        <v>0</v>
      </c>
      <c r="I16" s="192"/>
      <c r="J16" s="172">
        <f t="shared" si="2"/>
        <v>0</v>
      </c>
      <c r="K16" s="181"/>
      <c r="L16" s="172">
        <f t="shared" si="3"/>
        <v>0</v>
      </c>
      <c r="M16" s="181"/>
      <c r="N16" s="172">
        <f t="shared" si="4"/>
        <v>0</v>
      </c>
      <c r="O16" s="181"/>
      <c r="P16" s="172">
        <f t="shared" si="5"/>
        <v>0</v>
      </c>
    </row>
    <row r="17" spans="2:16" s="100" customFormat="1" ht="12.75">
      <c r="B17" s="168">
        <v>11</v>
      </c>
      <c r="C17" s="108"/>
      <c r="D17" s="189">
        <v>0</v>
      </c>
      <c r="E17" s="192">
        <v>3</v>
      </c>
      <c r="F17" s="172">
        <f t="shared" si="0"/>
        <v>0.6</v>
      </c>
      <c r="G17" s="192" t="s">
        <v>51</v>
      </c>
      <c r="H17" s="172">
        <f t="shared" si="1"/>
        <v>0</v>
      </c>
      <c r="I17" s="192"/>
      <c r="J17" s="172">
        <f t="shared" si="2"/>
        <v>0</v>
      </c>
      <c r="K17" s="181"/>
      <c r="L17" s="172">
        <f t="shared" si="3"/>
        <v>0</v>
      </c>
      <c r="M17" s="181"/>
      <c r="N17" s="172">
        <f t="shared" si="4"/>
        <v>0</v>
      </c>
      <c r="O17" s="181"/>
      <c r="P17" s="172">
        <f t="shared" si="5"/>
        <v>0</v>
      </c>
    </row>
    <row r="18" spans="2:16" s="100" customFormat="1" ht="12.75">
      <c r="B18" s="168">
        <v>12</v>
      </c>
      <c r="C18" s="108"/>
      <c r="D18" s="189">
        <v>0</v>
      </c>
      <c r="E18" s="192">
        <v>4</v>
      </c>
      <c r="F18" s="172">
        <f t="shared" si="0"/>
        <v>0.8</v>
      </c>
      <c r="G18" s="192">
        <v>2</v>
      </c>
      <c r="H18" s="172">
        <f t="shared" si="1"/>
        <v>0.4</v>
      </c>
      <c r="I18" s="192"/>
      <c r="J18" s="172">
        <f t="shared" si="2"/>
        <v>0</v>
      </c>
      <c r="K18" s="181"/>
      <c r="L18" s="172">
        <f t="shared" si="3"/>
        <v>0</v>
      </c>
      <c r="M18" s="181"/>
      <c r="N18" s="172">
        <f t="shared" si="4"/>
        <v>0</v>
      </c>
      <c r="O18" s="181"/>
      <c r="P18" s="172">
        <f t="shared" si="5"/>
        <v>0</v>
      </c>
    </row>
    <row r="19" spans="2:16" s="100" customFormat="1" ht="12.75">
      <c r="B19" s="168">
        <v>13</v>
      </c>
      <c r="C19" s="108"/>
      <c r="D19" s="189">
        <v>0</v>
      </c>
      <c r="E19" s="192" t="s">
        <v>51</v>
      </c>
      <c r="F19" s="172" t="s">
        <v>51</v>
      </c>
      <c r="G19" s="192" t="s">
        <v>51</v>
      </c>
      <c r="H19" s="172">
        <f t="shared" si="1"/>
        <v>0</v>
      </c>
      <c r="I19" s="192"/>
      <c r="J19" s="172">
        <f t="shared" si="2"/>
        <v>0</v>
      </c>
      <c r="K19" s="181"/>
      <c r="L19" s="172">
        <f t="shared" si="3"/>
        <v>0</v>
      </c>
      <c r="M19" s="181"/>
      <c r="N19" s="172">
        <f t="shared" si="4"/>
        <v>0</v>
      </c>
      <c r="O19" s="181"/>
      <c r="P19" s="172">
        <f t="shared" si="5"/>
        <v>0</v>
      </c>
    </row>
    <row r="20" spans="2:16" s="100" customFormat="1" ht="12.75">
      <c r="B20" s="168">
        <v>14</v>
      </c>
      <c r="C20" s="108"/>
      <c r="D20" s="189">
        <v>0</v>
      </c>
      <c r="E20" s="192">
        <v>3</v>
      </c>
      <c r="F20" s="172">
        <f aca="true" t="shared" si="6" ref="F20:F35">SUM(E20:E20)/5</f>
        <v>0.6</v>
      </c>
      <c r="G20" s="192">
        <v>3</v>
      </c>
      <c r="H20" s="172">
        <f t="shared" si="1"/>
        <v>0.6</v>
      </c>
      <c r="I20" s="192"/>
      <c r="J20" s="172">
        <f t="shared" si="2"/>
        <v>0</v>
      </c>
      <c r="K20" s="181"/>
      <c r="L20" s="172">
        <f t="shared" si="3"/>
        <v>0</v>
      </c>
      <c r="M20" s="181"/>
      <c r="N20" s="172">
        <f t="shared" si="4"/>
        <v>0</v>
      </c>
      <c r="O20" s="181"/>
      <c r="P20" s="172">
        <f t="shared" si="5"/>
        <v>0</v>
      </c>
    </row>
    <row r="21" spans="2:16" s="100" customFormat="1" ht="12.75">
      <c r="B21" s="168">
        <v>15</v>
      </c>
      <c r="C21" s="108"/>
      <c r="D21" s="189">
        <v>0</v>
      </c>
      <c r="E21" s="192">
        <v>4</v>
      </c>
      <c r="F21" s="172">
        <f t="shared" si="6"/>
        <v>0.8</v>
      </c>
      <c r="G21" s="192">
        <v>4</v>
      </c>
      <c r="H21" s="172">
        <f t="shared" si="1"/>
        <v>0.8</v>
      </c>
      <c r="I21" s="192"/>
      <c r="J21" s="172">
        <f t="shared" si="2"/>
        <v>0</v>
      </c>
      <c r="K21" s="181"/>
      <c r="L21" s="172">
        <f t="shared" si="3"/>
        <v>0</v>
      </c>
      <c r="M21" s="181"/>
      <c r="N21" s="172">
        <f t="shared" si="4"/>
        <v>0</v>
      </c>
      <c r="O21" s="181"/>
      <c r="P21" s="172">
        <f t="shared" si="5"/>
        <v>0</v>
      </c>
    </row>
    <row r="22" spans="2:16" s="100" customFormat="1" ht="12.75">
      <c r="B22" s="168">
        <v>16</v>
      </c>
      <c r="C22" s="108"/>
      <c r="D22" s="189">
        <v>0</v>
      </c>
      <c r="E22" s="192">
        <v>4</v>
      </c>
      <c r="F22" s="172">
        <f t="shared" si="6"/>
        <v>0.8</v>
      </c>
      <c r="G22" s="192">
        <v>3</v>
      </c>
      <c r="H22" s="172">
        <f t="shared" si="1"/>
        <v>0.6</v>
      </c>
      <c r="I22" s="192"/>
      <c r="J22" s="172">
        <f t="shared" si="2"/>
        <v>0</v>
      </c>
      <c r="K22" s="181"/>
      <c r="L22" s="172">
        <f t="shared" si="3"/>
        <v>0</v>
      </c>
      <c r="M22" s="181"/>
      <c r="N22" s="172">
        <f t="shared" si="4"/>
        <v>0</v>
      </c>
      <c r="O22" s="181"/>
      <c r="P22" s="172">
        <f t="shared" si="5"/>
        <v>0</v>
      </c>
    </row>
    <row r="23" spans="2:16" s="100" customFormat="1" ht="12.75">
      <c r="B23" s="168">
        <v>17</v>
      </c>
      <c r="C23" s="108"/>
      <c r="D23" s="189">
        <v>0</v>
      </c>
      <c r="E23" s="192">
        <v>5</v>
      </c>
      <c r="F23" s="172">
        <f t="shared" si="6"/>
        <v>1</v>
      </c>
      <c r="G23" s="192">
        <v>4</v>
      </c>
      <c r="H23" s="172">
        <f t="shared" si="1"/>
        <v>0.8</v>
      </c>
      <c r="I23" s="192"/>
      <c r="J23" s="172">
        <f t="shared" si="2"/>
        <v>0</v>
      </c>
      <c r="K23" s="181"/>
      <c r="L23" s="172">
        <f t="shared" si="3"/>
        <v>0</v>
      </c>
      <c r="M23" s="181"/>
      <c r="N23" s="172">
        <f t="shared" si="4"/>
        <v>0</v>
      </c>
      <c r="O23" s="181"/>
      <c r="P23" s="172">
        <f t="shared" si="5"/>
        <v>0</v>
      </c>
    </row>
    <row r="24" spans="2:16" s="100" customFormat="1" ht="12.75">
      <c r="B24" s="168">
        <v>18</v>
      </c>
      <c r="C24" s="108"/>
      <c r="D24" s="189">
        <v>0</v>
      </c>
      <c r="E24" s="192">
        <v>4</v>
      </c>
      <c r="F24" s="172">
        <f t="shared" si="6"/>
        <v>0.8</v>
      </c>
      <c r="G24" s="192" t="s">
        <v>51</v>
      </c>
      <c r="H24" s="172">
        <f t="shared" si="1"/>
        <v>0</v>
      </c>
      <c r="I24" s="192"/>
      <c r="J24" s="172">
        <f t="shared" si="2"/>
        <v>0</v>
      </c>
      <c r="K24" s="181"/>
      <c r="L24" s="172">
        <f t="shared" si="3"/>
        <v>0</v>
      </c>
      <c r="M24" s="181"/>
      <c r="N24" s="172">
        <f t="shared" si="4"/>
        <v>0</v>
      </c>
      <c r="O24" s="181"/>
      <c r="P24" s="172">
        <f t="shared" si="5"/>
        <v>0</v>
      </c>
    </row>
    <row r="25" spans="2:16" s="100" customFormat="1" ht="12.75">
      <c r="B25" s="168">
        <v>19</v>
      </c>
      <c r="C25" s="108"/>
      <c r="D25" s="189">
        <v>0</v>
      </c>
      <c r="E25" s="192">
        <v>4</v>
      </c>
      <c r="F25" s="172">
        <f t="shared" si="6"/>
        <v>0.8</v>
      </c>
      <c r="G25" s="192">
        <v>5</v>
      </c>
      <c r="H25" s="172">
        <f t="shared" si="1"/>
        <v>1</v>
      </c>
      <c r="I25" s="192"/>
      <c r="J25" s="172">
        <f t="shared" si="2"/>
        <v>0</v>
      </c>
      <c r="K25" s="181"/>
      <c r="L25" s="172">
        <f t="shared" si="3"/>
        <v>0</v>
      </c>
      <c r="M25" s="181"/>
      <c r="N25" s="172">
        <f t="shared" si="4"/>
        <v>0</v>
      </c>
      <c r="O25" s="181"/>
      <c r="P25" s="172">
        <f t="shared" si="5"/>
        <v>0</v>
      </c>
    </row>
    <row r="26" spans="2:16" s="100" customFormat="1" ht="12.75">
      <c r="B26" s="168">
        <v>20</v>
      </c>
      <c r="C26" s="108"/>
      <c r="D26" s="189">
        <v>0</v>
      </c>
      <c r="E26" s="192">
        <v>4</v>
      </c>
      <c r="F26" s="172">
        <f t="shared" si="6"/>
        <v>0.8</v>
      </c>
      <c r="G26" s="192" t="s">
        <v>51</v>
      </c>
      <c r="H26" s="172">
        <f t="shared" si="1"/>
        <v>0</v>
      </c>
      <c r="I26" s="192"/>
      <c r="J26" s="172">
        <f t="shared" si="2"/>
        <v>0</v>
      </c>
      <c r="K26" s="181"/>
      <c r="L26" s="172">
        <f t="shared" si="3"/>
        <v>0</v>
      </c>
      <c r="M26" s="181"/>
      <c r="N26" s="172">
        <f t="shared" si="4"/>
        <v>0</v>
      </c>
      <c r="O26" s="181"/>
      <c r="P26" s="172">
        <f t="shared" si="5"/>
        <v>0</v>
      </c>
    </row>
    <row r="27" spans="2:16" s="100" customFormat="1" ht="12.75">
      <c r="B27" s="168">
        <v>21</v>
      </c>
      <c r="C27" s="108"/>
      <c r="D27" s="189">
        <v>0</v>
      </c>
      <c r="E27" s="192">
        <v>3</v>
      </c>
      <c r="F27" s="172">
        <f t="shared" si="6"/>
        <v>0.6</v>
      </c>
      <c r="G27" s="192">
        <v>3</v>
      </c>
      <c r="H27" s="172">
        <f t="shared" si="1"/>
        <v>0.6</v>
      </c>
      <c r="I27" s="192"/>
      <c r="J27" s="172">
        <f t="shared" si="2"/>
        <v>0</v>
      </c>
      <c r="K27" s="181"/>
      <c r="L27" s="172">
        <f t="shared" si="3"/>
        <v>0</v>
      </c>
      <c r="M27" s="181"/>
      <c r="N27" s="172">
        <f t="shared" si="4"/>
        <v>0</v>
      </c>
      <c r="O27" s="181"/>
      <c r="P27" s="172">
        <f t="shared" si="5"/>
        <v>0</v>
      </c>
    </row>
    <row r="28" spans="2:16" s="100" customFormat="1" ht="12.75">
      <c r="B28" s="168">
        <v>22</v>
      </c>
      <c r="C28" s="108"/>
      <c r="D28" s="189">
        <v>0</v>
      </c>
      <c r="E28" s="192">
        <v>3</v>
      </c>
      <c r="F28" s="172">
        <f t="shared" si="6"/>
        <v>0.6</v>
      </c>
      <c r="G28" s="192" t="s">
        <v>51</v>
      </c>
      <c r="H28" s="172">
        <f t="shared" si="1"/>
        <v>0</v>
      </c>
      <c r="I28" s="192"/>
      <c r="J28" s="172">
        <f t="shared" si="2"/>
        <v>0</v>
      </c>
      <c r="K28" s="181"/>
      <c r="L28" s="172">
        <f t="shared" si="3"/>
        <v>0</v>
      </c>
      <c r="M28" s="181"/>
      <c r="N28" s="172">
        <f t="shared" si="4"/>
        <v>0</v>
      </c>
      <c r="O28" s="181"/>
      <c r="P28" s="172">
        <f t="shared" si="5"/>
        <v>0</v>
      </c>
    </row>
    <row r="29" spans="2:16" s="100" customFormat="1" ht="12.75">
      <c r="B29" s="168">
        <v>23</v>
      </c>
      <c r="C29" s="108"/>
      <c r="D29" s="189">
        <v>0</v>
      </c>
      <c r="E29" s="192">
        <v>4</v>
      </c>
      <c r="F29" s="172">
        <f t="shared" si="6"/>
        <v>0.8</v>
      </c>
      <c r="G29" s="192" t="s">
        <v>51</v>
      </c>
      <c r="H29" s="172">
        <f t="shared" si="1"/>
        <v>0</v>
      </c>
      <c r="I29" s="192"/>
      <c r="J29" s="172">
        <f t="shared" si="2"/>
        <v>0</v>
      </c>
      <c r="K29" s="181"/>
      <c r="L29" s="172">
        <f t="shared" si="3"/>
        <v>0</v>
      </c>
      <c r="M29" s="181"/>
      <c r="N29" s="172">
        <f t="shared" si="4"/>
        <v>0</v>
      </c>
      <c r="O29" s="181"/>
      <c r="P29" s="172">
        <f t="shared" si="5"/>
        <v>0</v>
      </c>
    </row>
    <row r="30" spans="2:16" s="100" customFormat="1" ht="12.75">
      <c r="B30" s="168">
        <v>24</v>
      </c>
      <c r="C30" s="108"/>
      <c r="D30" s="189">
        <v>0</v>
      </c>
      <c r="E30" s="192">
        <v>3</v>
      </c>
      <c r="F30" s="172">
        <f t="shared" si="6"/>
        <v>0.6</v>
      </c>
      <c r="G30" s="192">
        <v>4</v>
      </c>
      <c r="H30" s="172">
        <f t="shared" si="1"/>
        <v>0.8</v>
      </c>
      <c r="I30" s="192"/>
      <c r="J30" s="172">
        <f t="shared" si="2"/>
        <v>0</v>
      </c>
      <c r="K30" s="181"/>
      <c r="L30" s="172">
        <f t="shared" si="3"/>
        <v>0</v>
      </c>
      <c r="M30" s="181"/>
      <c r="N30" s="172">
        <f t="shared" si="4"/>
        <v>0</v>
      </c>
      <c r="O30" s="181"/>
      <c r="P30" s="172">
        <f t="shared" si="5"/>
        <v>0</v>
      </c>
    </row>
    <row r="31" spans="2:16" s="100" customFormat="1" ht="12.75">
      <c r="B31" s="168">
        <v>25</v>
      </c>
      <c r="C31" s="108"/>
      <c r="D31" s="189">
        <v>0</v>
      </c>
      <c r="E31" s="192">
        <v>3</v>
      </c>
      <c r="F31" s="172">
        <f>SUM(E31:E31)/5</f>
        <v>0.6</v>
      </c>
      <c r="G31" s="192">
        <v>4</v>
      </c>
      <c r="H31" s="172">
        <f>SUM(G31:G31)/5</f>
        <v>0.8</v>
      </c>
      <c r="I31" s="192"/>
      <c r="J31" s="172">
        <f>SUM(I31:I31)/5</f>
        <v>0</v>
      </c>
      <c r="K31" s="181"/>
      <c r="L31" s="172">
        <f>SUM(K31:K31)/5</f>
        <v>0</v>
      </c>
      <c r="M31" s="181"/>
      <c r="N31" s="172">
        <f>SUM(M31:M31)/5</f>
        <v>0</v>
      </c>
      <c r="O31" s="181"/>
      <c r="P31" s="172">
        <f>SUM(O31:O31)/5</f>
        <v>0</v>
      </c>
    </row>
    <row r="32" spans="2:16" s="100" customFormat="1" ht="12.75">
      <c r="B32" s="168">
        <v>26</v>
      </c>
      <c r="C32" s="108"/>
      <c r="D32" s="189">
        <v>0</v>
      </c>
      <c r="E32" s="192">
        <v>4</v>
      </c>
      <c r="F32" s="172">
        <f>SUM(E32:E32)/5</f>
        <v>0.8</v>
      </c>
      <c r="G32" s="192">
        <v>4</v>
      </c>
      <c r="H32" s="172">
        <f>SUM(G32:G32)/5</f>
        <v>0.8</v>
      </c>
      <c r="I32" s="192"/>
      <c r="J32" s="172">
        <f>SUM(I32:I32)/5</f>
        <v>0</v>
      </c>
      <c r="K32" s="181"/>
      <c r="L32" s="172">
        <f>SUM(K32:K32)/5</f>
        <v>0</v>
      </c>
      <c r="M32" s="181"/>
      <c r="N32" s="172">
        <f>SUM(M32:M32)/5</f>
        <v>0</v>
      </c>
      <c r="O32" s="181"/>
      <c r="P32" s="172">
        <f>SUM(O32:O32)/5</f>
        <v>0</v>
      </c>
    </row>
    <row r="33" spans="2:16" s="100" customFormat="1" ht="12.75">
      <c r="B33" s="168">
        <v>27</v>
      </c>
      <c r="C33" s="108"/>
      <c r="D33" s="189">
        <v>0</v>
      </c>
      <c r="E33" s="192">
        <v>4</v>
      </c>
      <c r="F33" s="172">
        <f t="shared" si="6"/>
        <v>0.8</v>
      </c>
      <c r="G33" s="192">
        <v>4</v>
      </c>
      <c r="H33" s="172">
        <f t="shared" si="1"/>
        <v>0.8</v>
      </c>
      <c r="I33" s="192"/>
      <c r="J33" s="172">
        <f t="shared" si="2"/>
        <v>0</v>
      </c>
      <c r="K33" s="181"/>
      <c r="L33" s="172">
        <f t="shared" si="3"/>
        <v>0</v>
      </c>
      <c r="M33" s="181"/>
      <c r="N33" s="172">
        <f t="shared" si="4"/>
        <v>0</v>
      </c>
      <c r="O33" s="181"/>
      <c r="P33" s="172">
        <f t="shared" si="5"/>
        <v>0</v>
      </c>
    </row>
    <row r="34" spans="2:16" s="100" customFormat="1" ht="12.75">
      <c r="B34" s="168">
        <v>28</v>
      </c>
      <c r="C34" s="108"/>
      <c r="D34" s="189">
        <v>0</v>
      </c>
      <c r="E34" s="192">
        <v>4</v>
      </c>
      <c r="F34" s="172">
        <f>SUM(E34:E34)/5</f>
        <v>0.8</v>
      </c>
      <c r="G34" s="192">
        <v>4</v>
      </c>
      <c r="H34" s="172">
        <f>SUM(G34:G34)/5</f>
        <v>0.8</v>
      </c>
      <c r="I34" s="192"/>
      <c r="J34" s="172">
        <f>SUM(I34:I34)/5</f>
        <v>0</v>
      </c>
      <c r="K34" s="181"/>
      <c r="L34" s="172">
        <f>SUM(K34:K34)/5</f>
        <v>0</v>
      </c>
      <c r="M34" s="181"/>
      <c r="N34" s="172">
        <f>SUM(M34:M34)/5</f>
        <v>0</v>
      </c>
      <c r="O34" s="181"/>
      <c r="P34" s="172">
        <f>SUM(O34:O34)/5</f>
        <v>0</v>
      </c>
    </row>
    <row r="35" spans="2:16" s="100" customFormat="1" ht="13.5" thickBot="1">
      <c r="B35" s="168">
        <v>29</v>
      </c>
      <c r="C35" s="169"/>
      <c r="D35" s="190">
        <v>0</v>
      </c>
      <c r="E35" s="193">
        <v>4</v>
      </c>
      <c r="F35" s="173">
        <f t="shared" si="6"/>
        <v>0.8</v>
      </c>
      <c r="G35" s="193">
        <v>4</v>
      </c>
      <c r="H35" s="173">
        <f t="shared" si="1"/>
        <v>0.8</v>
      </c>
      <c r="I35" s="193"/>
      <c r="J35" s="173">
        <f t="shared" si="2"/>
        <v>0</v>
      </c>
      <c r="K35" s="182"/>
      <c r="L35" s="173">
        <f t="shared" si="3"/>
        <v>0</v>
      </c>
      <c r="M35" s="182"/>
      <c r="N35" s="173">
        <f t="shared" si="4"/>
        <v>0</v>
      </c>
      <c r="O35" s="182"/>
      <c r="P35" s="173">
        <f t="shared" si="5"/>
        <v>0</v>
      </c>
    </row>
    <row r="36" spans="3:16" ht="13.5">
      <c r="C36" s="145" t="s">
        <v>65</v>
      </c>
      <c r="D36" s="177">
        <f>COUNTIF(D$7:D$35,5)</f>
        <v>0</v>
      </c>
      <c r="E36" s="146">
        <f>COUNTIF(E$7:E$35,"&gt;=4,6")</f>
        <v>3</v>
      </c>
      <c r="F36" s="174"/>
      <c r="G36" s="146">
        <f>COUNTIF(G$7:G$35,"&gt;=4,6")</f>
        <v>3</v>
      </c>
      <c r="H36" s="174"/>
      <c r="I36" s="146"/>
      <c r="J36" s="174"/>
      <c r="K36" s="146"/>
      <c r="L36" s="174"/>
      <c r="M36" s="146"/>
      <c r="N36" s="174"/>
      <c r="O36" s="146"/>
      <c r="P36" s="174"/>
    </row>
    <row r="37" spans="3:16" ht="13.5">
      <c r="C37" s="118" t="s">
        <v>68</v>
      </c>
      <c r="D37" s="119">
        <f>COUNTIF(D$7:D$35,4)</f>
        <v>0</v>
      </c>
      <c r="E37" s="120">
        <f>COUNTIF(E$7:E$35,"&gt;=3,6")-E36</f>
        <v>17</v>
      </c>
      <c r="F37" s="174"/>
      <c r="G37" s="120">
        <f>COUNTIF(G$7:G$35,"&gt;=3,6")-G36</f>
        <v>9</v>
      </c>
      <c r="H37" s="174"/>
      <c r="I37" s="120"/>
      <c r="J37" s="174"/>
      <c r="K37" s="120"/>
      <c r="L37" s="174"/>
      <c r="M37" s="120"/>
      <c r="N37" s="174"/>
      <c r="O37" s="120"/>
      <c r="P37" s="174"/>
    </row>
    <row r="38" spans="3:16" ht="13.5">
      <c r="C38" s="118" t="s">
        <v>67</v>
      </c>
      <c r="D38" s="119">
        <f>COUNTIF(D$7:D$35,3)</f>
        <v>0</v>
      </c>
      <c r="E38" s="120">
        <f>COUNTIF(E$7:E$35,"&gt;=2,6")-E37-E36</f>
        <v>8</v>
      </c>
      <c r="F38" s="174"/>
      <c r="G38" s="120">
        <f>COUNTIF(G$7:G$35,"&gt;=2,6")-G37-G36</f>
        <v>6</v>
      </c>
      <c r="H38" s="174"/>
      <c r="I38" s="120"/>
      <c r="J38" s="174"/>
      <c r="K38" s="120"/>
      <c r="L38" s="174"/>
      <c r="M38" s="120"/>
      <c r="N38" s="174"/>
      <c r="O38" s="120"/>
      <c r="P38" s="174"/>
    </row>
    <row r="39" spans="3:16" ht="13.5">
      <c r="C39" s="118" t="s">
        <v>66</v>
      </c>
      <c r="D39" s="119">
        <f>COUNTIF(D$7:D$35,2)</f>
        <v>0</v>
      </c>
      <c r="E39" s="120">
        <f>COUNTIF(E$7:E$35,"&gt;0")-E38-E37-E36</f>
        <v>0</v>
      </c>
      <c r="F39" s="174"/>
      <c r="G39" s="120">
        <f>COUNTIF(G$7:G$35,"&gt;0")-G38-G37-G36</f>
        <v>1</v>
      </c>
      <c r="H39" s="174"/>
      <c r="I39" s="120"/>
      <c r="J39" s="174"/>
      <c r="K39" s="120"/>
      <c r="L39" s="174"/>
      <c r="M39" s="120"/>
      <c r="N39" s="174"/>
      <c r="O39" s="120"/>
      <c r="P39" s="174"/>
    </row>
    <row r="40" spans="3:16" ht="12.75">
      <c r="C40" s="121" t="s">
        <v>6</v>
      </c>
      <c r="D40" s="122"/>
      <c r="E40" s="196">
        <f>(E36+E37)/SUM(E36:E39)</f>
        <v>0.7142857142857143</v>
      </c>
      <c r="F40" s="197"/>
      <c r="G40" s="196">
        <f>(G36+G37)/SUM(G36:G39)</f>
        <v>0.631578947368421</v>
      </c>
      <c r="H40" s="197"/>
      <c r="I40" s="183"/>
      <c r="J40" s="170"/>
      <c r="K40" s="183"/>
      <c r="L40" s="170"/>
      <c r="M40" s="183"/>
      <c r="N40" s="170"/>
      <c r="O40" s="183"/>
      <c r="P40" s="170"/>
    </row>
    <row r="41" spans="3:16" ht="12.75">
      <c r="C41" s="121" t="s">
        <v>7</v>
      </c>
      <c r="D41" s="122"/>
      <c r="E41" s="196">
        <f>(E36+E37+E38)/SUM(E36:E39)</f>
        <v>1</v>
      </c>
      <c r="F41" s="197"/>
      <c r="G41" s="196">
        <f>(G36+G37+G38)/SUM(G36:G39)</f>
        <v>0.9473684210526315</v>
      </c>
      <c r="H41" s="197"/>
      <c r="I41" s="183"/>
      <c r="J41" s="170"/>
      <c r="K41" s="183"/>
      <c r="L41" s="170"/>
      <c r="M41" s="183"/>
      <c r="N41" s="170"/>
      <c r="O41" s="183"/>
      <c r="P41" s="170"/>
    </row>
    <row r="42" spans="3:16" ht="17.25" customHeight="1">
      <c r="C42" s="121" t="s">
        <v>33</v>
      </c>
      <c r="D42" s="178"/>
      <c r="E42" s="196">
        <f>E36/SUM(E36:E39)+E37/SUM(E36:E39)*0.64+E38/SUM(E36:E39)*0.36+E39/SUM(E36:E39)*0.14</f>
        <v>0.5985714285714285</v>
      </c>
      <c r="F42" s="198"/>
      <c r="G42" s="196">
        <f>G36/SUM(G36:G39)+G37/SUM(G36:G39)*0.64+G38/SUM(G36:G39)*0.36+G39/SUM(G36:G39)*0.14</f>
        <v>0.5821052631578947</v>
      </c>
      <c r="H42" s="198"/>
      <c r="I42" s="184"/>
      <c r="J42" s="175"/>
      <c r="K42" s="184"/>
      <c r="L42" s="175"/>
      <c r="M42" s="184"/>
      <c r="N42" s="175"/>
      <c r="O42" s="184"/>
      <c r="P42" s="175"/>
    </row>
    <row r="43" spans="2:17" ht="12.75">
      <c r="B43" s="226" t="s">
        <v>49</v>
      </c>
      <c r="C43" s="227"/>
      <c r="D43" s="227"/>
      <c r="E43" s="227"/>
      <c r="F43" s="227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</row>
    <row r="44" spans="2:17" ht="12.75">
      <c r="B44" s="227"/>
      <c r="C44" s="227"/>
      <c r="D44" s="227"/>
      <c r="E44" s="227"/>
      <c r="F44" s="227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</row>
    <row r="45" spans="2:17" ht="12.75">
      <c r="B45" s="227"/>
      <c r="C45" s="227"/>
      <c r="D45" s="227"/>
      <c r="E45" s="227"/>
      <c r="F45" s="227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</row>
    <row r="46" spans="2:17" ht="12.75">
      <c r="B46" s="227"/>
      <c r="C46" s="227"/>
      <c r="D46" s="227"/>
      <c r="E46" s="227"/>
      <c r="F46" s="227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</row>
    <row r="47" spans="2:17" ht="12.75">
      <c r="B47" s="227"/>
      <c r="C47" s="227"/>
      <c r="D47" s="227"/>
      <c r="E47" s="227"/>
      <c r="F47" s="227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</row>
    <row r="48" spans="2:17" ht="12.75">
      <c r="B48" s="227"/>
      <c r="C48" s="227"/>
      <c r="D48" s="227"/>
      <c r="E48" s="227"/>
      <c r="F48" s="227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</row>
    <row r="49" spans="2:17" ht="12.75">
      <c r="B49" s="227"/>
      <c r="C49" s="227"/>
      <c r="D49" s="227"/>
      <c r="E49" s="227"/>
      <c r="F49" s="227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</row>
    <row r="50" spans="6:16" ht="12.75">
      <c r="F50" s="113"/>
      <c r="H50" s="113"/>
      <c r="J50" s="113"/>
      <c r="L50" s="113"/>
      <c r="N50" s="113"/>
      <c r="P50" s="113"/>
    </row>
    <row r="51" spans="6:16" ht="12.75">
      <c r="F51" s="113"/>
      <c r="H51" s="113"/>
      <c r="J51" s="113"/>
      <c r="L51" s="113"/>
      <c r="N51" s="113"/>
      <c r="P51" s="113"/>
    </row>
    <row r="52" spans="6:16" ht="12.75">
      <c r="F52" s="113"/>
      <c r="H52" s="113"/>
      <c r="J52" s="113"/>
      <c r="L52" s="113"/>
      <c r="N52" s="113"/>
      <c r="P52" s="113"/>
    </row>
    <row r="53" spans="6:16" ht="12.75">
      <c r="F53" s="113"/>
      <c r="H53" s="113"/>
      <c r="J53" s="113"/>
      <c r="L53" s="113"/>
      <c r="N53" s="113"/>
      <c r="P53" s="113"/>
    </row>
    <row r="54" spans="6:16" ht="12.75">
      <c r="F54" s="113"/>
      <c r="H54" s="113"/>
      <c r="J54" s="113"/>
      <c r="L54" s="113"/>
      <c r="N54" s="113"/>
      <c r="P54" s="113"/>
    </row>
    <row r="55" spans="6:16" ht="12.75">
      <c r="F55" s="113"/>
      <c r="H55" s="113"/>
      <c r="J55" s="113"/>
      <c r="L55" s="113"/>
      <c r="N55" s="113"/>
      <c r="P55" s="113"/>
    </row>
    <row r="56" spans="6:16" ht="12.75">
      <c r="F56" s="113"/>
      <c r="H56" s="113"/>
      <c r="J56" s="113"/>
      <c r="L56" s="113"/>
      <c r="N56" s="113"/>
      <c r="P56" s="113"/>
    </row>
    <row r="57" spans="6:16" ht="12.75">
      <c r="F57" s="113"/>
      <c r="H57" s="113"/>
      <c r="J57" s="113"/>
      <c r="L57" s="113"/>
      <c r="N57" s="113"/>
      <c r="P57" s="113"/>
    </row>
    <row r="58" spans="6:16" ht="12.75">
      <c r="F58" s="113"/>
      <c r="H58" s="113"/>
      <c r="J58" s="113"/>
      <c r="L58" s="113"/>
      <c r="N58" s="113"/>
      <c r="P58" s="113"/>
    </row>
    <row r="59" spans="6:16" ht="12.75">
      <c r="F59" s="113"/>
      <c r="H59" s="113"/>
      <c r="J59" s="113"/>
      <c r="L59" s="113"/>
      <c r="N59" s="113"/>
      <c r="P59" s="113"/>
    </row>
    <row r="60" spans="6:16" ht="12.75">
      <c r="F60" s="113"/>
      <c r="H60" s="113"/>
      <c r="J60" s="113"/>
      <c r="L60" s="113"/>
      <c r="N60" s="113"/>
      <c r="P60" s="113"/>
    </row>
    <row r="61" spans="6:16" ht="12.75">
      <c r="F61" s="113"/>
      <c r="H61" s="113"/>
      <c r="J61" s="113"/>
      <c r="L61" s="113"/>
      <c r="N61" s="113"/>
      <c r="P61" s="113"/>
    </row>
    <row r="62" spans="6:16" ht="12.75">
      <c r="F62" s="113"/>
      <c r="H62" s="113"/>
      <c r="J62" s="113"/>
      <c r="L62" s="113"/>
      <c r="N62" s="113"/>
      <c r="P62" s="113"/>
    </row>
    <row r="63" spans="6:16" ht="12.75">
      <c r="F63" s="113"/>
      <c r="H63" s="113"/>
      <c r="J63" s="113"/>
      <c r="L63" s="113"/>
      <c r="N63" s="113"/>
      <c r="P63" s="113"/>
    </row>
    <row r="64" spans="6:16" ht="12.75">
      <c r="F64" s="113"/>
      <c r="H64" s="113"/>
      <c r="J64" s="113"/>
      <c r="L64" s="113"/>
      <c r="N64" s="113"/>
      <c r="P64" s="113"/>
    </row>
    <row r="65" spans="6:16" ht="12.75">
      <c r="F65" s="113"/>
      <c r="H65" s="113"/>
      <c r="J65" s="113"/>
      <c r="L65" s="113"/>
      <c r="N65" s="113"/>
      <c r="P65" s="113"/>
    </row>
    <row r="66" spans="6:16" ht="12.75">
      <c r="F66" s="113"/>
      <c r="H66" s="113"/>
      <c r="J66" s="113"/>
      <c r="L66" s="113"/>
      <c r="N66" s="113"/>
      <c r="P66" s="113"/>
    </row>
    <row r="67" spans="6:16" ht="12.75">
      <c r="F67" s="113"/>
      <c r="H67" s="113"/>
      <c r="J67" s="113"/>
      <c r="L67" s="113"/>
      <c r="N67" s="113"/>
      <c r="P67" s="113"/>
    </row>
    <row r="68" spans="6:16" ht="12.75">
      <c r="F68" s="113"/>
      <c r="H68" s="113"/>
      <c r="J68" s="113"/>
      <c r="L68" s="113"/>
      <c r="N68" s="113"/>
      <c r="P68" s="113"/>
    </row>
    <row r="69" spans="6:16" ht="12.75">
      <c r="F69" s="113"/>
      <c r="H69" s="113"/>
      <c r="J69" s="113"/>
      <c r="L69" s="113"/>
      <c r="N69" s="113"/>
      <c r="P69" s="113"/>
    </row>
    <row r="70" spans="6:16" ht="12.75">
      <c r="F70" s="113"/>
      <c r="H70" s="113"/>
      <c r="J70" s="113"/>
      <c r="L70" s="113"/>
      <c r="N70" s="113"/>
      <c r="P70" s="113"/>
    </row>
    <row r="71" spans="6:16" ht="12.75">
      <c r="F71" s="113"/>
      <c r="H71" s="113"/>
      <c r="J71" s="113"/>
      <c r="L71" s="113"/>
      <c r="N71" s="113"/>
      <c r="P71" s="113"/>
    </row>
    <row r="72" spans="6:16" ht="12.75">
      <c r="F72" s="113"/>
      <c r="H72" s="113"/>
      <c r="J72" s="113"/>
      <c r="L72" s="113"/>
      <c r="N72" s="113"/>
      <c r="P72" s="113"/>
    </row>
    <row r="73" spans="6:16" ht="12.75">
      <c r="F73" s="113"/>
      <c r="H73" s="113"/>
      <c r="J73" s="113"/>
      <c r="L73" s="113"/>
      <c r="N73" s="113"/>
      <c r="P73" s="113"/>
    </row>
    <row r="74" spans="6:16" ht="12.75">
      <c r="F74" s="113"/>
      <c r="H74" s="113"/>
      <c r="J74" s="113"/>
      <c r="L74" s="113"/>
      <c r="N74" s="113"/>
      <c r="P74" s="113"/>
    </row>
    <row r="75" spans="6:16" ht="12.75">
      <c r="F75" s="113"/>
      <c r="H75" s="113"/>
      <c r="J75" s="113"/>
      <c r="L75" s="113"/>
      <c r="N75" s="113"/>
      <c r="P75" s="113"/>
    </row>
    <row r="76" spans="6:16" ht="12.75">
      <c r="F76" s="113"/>
      <c r="H76" s="113"/>
      <c r="J76" s="113"/>
      <c r="L76" s="113"/>
      <c r="N76" s="113"/>
      <c r="P76" s="113"/>
    </row>
    <row r="77" spans="6:16" ht="12.75">
      <c r="F77" s="113"/>
      <c r="H77" s="113"/>
      <c r="J77" s="113"/>
      <c r="L77" s="113"/>
      <c r="N77" s="113"/>
      <c r="P77" s="113"/>
    </row>
    <row r="78" spans="6:16" ht="12.75">
      <c r="F78" s="113"/>
      <c r="H78" s="113"/>
      <c r="J78" s="113"/>
      <c r="L78" s="113"/>
      <c r="N78" s="113"/>
      <c r="P78" s="113"/>
    </row>
    <row r="79" spans="6:16" ht="12.75">
      <c r="F79" s="113"/>
      <c r="H79" s="113"/>
      <c r="J79" s="113"/>
      <c r="L79" s="113"/>
      <c r="N79" s="113"/>
      <c r="P79" s="113"/>
    </row>
    <row r="80" spans="6:16" ht="12.75">
      <c r="F80" s="113"/>
      <c r="H80" s="113"/>
      <c r="J80" s="113"/>
      <c r="L80" s="113"/>
      <c r="N80" s="113"/>
      <c r="P80" s="113"/>
    </row>
    <row r="81" spans="6:16" ht="12.75">
      <c r="F81" s="113"/>
      <c r="H81" s="113"/>
      <c r="J81" s="113"/>
      <c r="L81" s="113"/>
      <c r="N81" s="113"/>
      <c r="P81" s="113"/>
    </row>
    <row r="82" spans="6:16" ht="12.75">
      <c r="F82" s="113"/>
      <c r="H82" s="113"/>
      <c r="J82" s="113"/>
      <c r="L82" s="113"/>
      <c r="N82" s="113"/>
      <c r="P82" s="113"/>
    </row>
    <row r="83" spans="6:16" ht="12.75">
      <c r="F83" s="113"/>
      <c r="H83" s="113"/>
      <c r="J83" s="113"/>
      <c r="L83" s="113"/>
      <c r="N83" s="113"/>
      <c r="P83" s="113"/>
    </row>
    <row r="84" spans="6:16" ht="12.75">
      <c r="F84" s="113"/>
      <c r="H84" s="113"/>
      <c r="J84" s="113"/>
      <c r="L84" s="113"/>
      <c r="N84" s="113"/>
      <c r="P84" s="113"/>
    </row>
    <row r="85" spans="6:16" ht="12.75">
      <c r="F85" s="113"/>
      <c r="H85" s="113"/>
      <c r="J85" s="113"/>
      <c r="L85" s="113"/>
      <c r="N85" s="113"/>
      <c r="P85" s="113"/>
    </row>
    <row r="86" spans="6:16" ht="12.75">
      <c r="F86" s="113"/>
      <c r="H86" s="113"/>
      <c r="J86" s="113"/>
      <c r="L86" s="113"/>
      <c r="N86" s="113"/>
      <c r="P86" s="113"/>
    </row>
    <row r="87" spans="6:16" ht="12.75">
      <c r="F87" s="113"/>
      <c r="H87" s="113"/>
      <c r="J87" s="113"/>
      <c r="L87" s="113"/>
      <c r="N87" s="113"/>
      <c r="P87" s="113"/>
    </row>
    <row r="88" spans="6:16" ht="12.75">
      <c r="F88" s="113"/>
      <c r="H88" s="113"/>
      <c r="J88" s="113"/>
      <c r="L88" s="113"/>
      <c r="N88" s="113"/>
      <c r="P88" s="113"/>
    </row>
    <row r="89" spans="6:16" ht="12.75">
      <c r="F89" s="113"/>
      <c r="H89" s="113"/>
      <c r="J89" s="113"/>
      <c r="L89" s="113"/>
      <c r="N89" s="113"/>
      <c r="P89" s="113"/>
    </row>
    <row r="90" spans="6:16" ht="12.75">
      <c r="F90" s="113"/>
      <c r="H90" s="113"/>
      <c r="J90" s="113"/>
      <c r="L90" s="113"/>
      <c r="N90" s="113"/>
      <c r="P90" s="113"/>
    </row>
    <row r="91" spans="6:16" ht="12.75">
      <c r="F91" s="113"/>
      <c r="H91" s="113"/>
      <c r="J91" s="113"/>
      <c r="L91" s="113"/>
      <c r="N91" s="113"/>
      <c r="P91" s="113"/>
    </row>
    <row r="92" spans="6:16" ht="12.75">
      <c r="F92" s="113"/>
      <c r="H92" s="113"/>
      <c r="J92" s="113"/>
      <c r="L92" s="113"/>
      <c r="N92" s="113"/>
      <c r="P92" s="113"/>
    </row>
    <row r="93" spans="6:16" ht="12.75">
      <c r="F93" s="113"/>
      <c r="H93" s="113"/>
      <c r="J93" s="113"/>
      <c r="L93" s="113"/>
      <c r="N93" s="113"/>
      <c r="P93" s="113"/>
    </row>
    <row r="94" spans="6:16" ht="12.75">
      <c r="F94" s="113"/>
      <c r="H94" s="113"/>
      <c r="J94" s="113"/>
      <c r="L94" s="113"/>
      <c r="N94" s="113"/>
      <c r="P94" s="113"/>
    </row>
    <row r="95" spans="6:16" ht="12.75">
      <c r="F95" s="113"/>
      <c r="H95" s="113"/>
      <c r="J95" s="113"/>
      <c r="L95" s="113"/>
      <c r="N95" s="113"/>
      <c r="P95" s="113"/>
    </row>
    <row r="96" spans="6:16" ht="12.75">
      <c r="F96" s="113"/>
      <c r="H96" s="113"/>
      <c r="J96" s="113"/>
      <c r="L96" s="113"/>
      <c r="N96" s="113"/>
      <c r="P96" s="113"/>
    </row>
    <row r="97" spans="6:16" ht="12.75">
      <c r="F97" s="113"/>
      <c r="H97" s="113"/>
      <c r="J97" s="113"/>
      <c r="L97" s="113"/>
      <c r="N97" s="113"/>
      <c r="P97" s="113"/>
    </row>
    <row r="98" spans="6:16" ht="12.75">
      <c r="F98" s="113"/>
      <c r="H98" s="113"/>
      <c r="J98" s="113"/>
      <c r="L98" s="113"/>
      <c r="N98" s="113"/>
      <c r="P98" s="113"/>
    </row>
    <row r="99" spans="6:16" ht="12.75">
      <c r="F99" s="113"/>
      <c r="H99" s="113"/>
      <c r="J99" s="113"/>
      <c r="L99" s="113"/>
      <c r="N99" s="113"/>
      <c r="P99" s="113"/>
    </row>
    <row r="100" spans="6:16" ht="12.75">
      <c r="F100" s="113"/>
      <c r="H100" s="113"/>
      <c r="J100" s="113"/>
      <c r="L100" s="113"/>
      <c r="N100" s="113"/>
      <c r="P100" s="113"/>
    </row>
    <row r="101" spans="6:16" ht="12.75">
      <c r="F101" s="113"/>
      <c r="H101" s="113"/>
      <c r="J101" s="113"/>
      <c r="L101" s="113"/>
      <c r="N101" s="113"/>
      <c r="P101" s="113"/>
    </row>
    <row r="102" spans="6:16" ht="12.75">
      <c r="F102" s="113"/>
      <c r="H102" s="113"/>
      <c r="J102" s="113"/>
      <c r="L102" s="113"/>
      <c r="N102" s="113"/>
      <c r="P102" s="113"/>
    </row>
    <row r="103" spans="6:16" ht="12.75">
      <c r="F103" s="113"/>
      <c r="H103" s="113"/>
      <c r="J103" s="113"/>
      <c r="L103" s="113"/>
      <c r="N103" s="113"/>
      <c r="P103" s="113"/>
    </row>
    <row r="104" spans="6:16" ht="12.75">
      <c r="F104" s="113"/>
      <c r="H104" s="113"/>
      <c r="J104" s="113"/>
      <c r="L104" s="113"/>
      <c r="N104" s="113"/>
      <c r="P104" s="113"/>
    </row>
    <row r="105" spans="6:16" ht="12.75">
      <c r="F105" s="113"/>
      <c r="H105" s="113"/>
      <c r="J105" s="113"/>
      <c r="L105" s="113"/>
      <c r="N105" s="113"/>
      <c r="P105" s="113"/>
    </row>
    <row r="106" spans="6:16" ht="12.75">
      <c r="F106" s="113"/>
      <c r="H106" s="113"/>
      <c r="J106" s="113"/>
      <c r="L106" s="113"/>
      <c r="N106" s="113"/>
      <c r="P106" s="113"/>
    </row>
    <row r="107" spans="6:16" ht="12.75">
      <c r="F107" s="113"/>
      <c r="H107" s="113"/>
      <c r="J107" s="113"/>
      <c r="L107" s="113"/>
      <c r="N107" s="113"/>
      <c r="P107" s="113"/>
    </row>
    <row r="108" spans="6:16" ht="12.75">
      <c r="F108" s="113"/>
      <c r="H108" s="113"/>
      <c r="J108" s="113"/>
      <c r="L108" s="113"/>
      <c r="N108" s="113"/>
      <c r="P108" s="113"/>
    </row>
    <row r="109" spans="6:16" ht="12.75">
      <c r="F109" s="113"/>
      <c r="H109" s="113"/>
      <c r="J109" s="113"/>
      <c r="L109" s="113"/>
      <c r="N109" s="113"/>
      <c r="P109" s="113"/>
    </row>
    <row r="110" spans="6:16" ht="12.75">
      <c r="F110" s="113"/>
      <c r="H110" s="113"/>
      <c r="J110" s="113"/>
      <c r="L110" s="113"/>
      <c r="N110" s="113"/>
      <c r="P110" s="113"/>
    </row>
    <row r="111" spans="6:16" ht="12.75">
      <c r="F111" s="113"/>
      <c r="H111" s="113"/>
      <c r="J111" s="113"/>
      <c r="L111" s="113"/>
      <c r="N111" s="113"/>
      <c r="P111" s="113"/>
    </row>
    <row r="112" spans="6:16" ht="12.75">
      <c r="F112" s="113"/>
      <c r="H112" s="113"/>
      <c r="J112" s="113"/>
      <c r="L112" s="113"/>
      <c r="N112" s="113"/>
      <c r="P112" s="113"/>
    </row>
    <row r="113" spans="6:16" ht="12.75">
      <c r="F113" s="113"/>
      <c r="H113" s="113"/>
      <c r="J113" s="113"/>
      <c r="L113" s="113"/>
      <c r="N113" s="113"/>
      <c r="P113" s="113"/>
    </row>
    <row r="114" spans="6:16" ht="12.75">
      <c r="F114" s="113"/>
      <c r="H114" s="113"/>
      <c r="J114" s="113"/>
      <c r="L114" s="113"/>
      <c r="N114" s="113"/>
      <c r="P114" s="113"/>
    </row>
    <row r="115" spans="6:16" ht="12.75">
      <c r="F115" s="113"/>
      <c r="H115" s="113"/>
      <c r="J115" s="113"/>
      <c r="L115" s="113"/>
      <c r="N115" s="113"/>
      <c r="P115" s="113"/>
    </row>
    <row r="116" spans="6:16" ht="12.75">
      <c r="F116" s="113"/>
      <c r="H116" s="113"/>
      <c r="J116" s="113"/>
      <c r="L116" s="113"/>
      <c r="N116" s="113"/>
      <c r="P116" s="113"/>
    </row>
    <row r="117" spans="6:16" ht="12.75">
      <c r="F117" s="113"/>
      <c r="H117" s="113"/>
      <c r="J117" s="113"/>
      <c r="L117" s="113"/>
      <c r="N117" s="113"/>
      <c r="P117" s="113"/>
    </row>
    <row r="118" spans="6:16" ht="12.75">
      <c r="F118" s="113"/>
      <c r="H118" s="113"/>
      <c r="J118" s="113"/>
      <c r="L118" s="113"/>
      <c r="N118" s="113"/>
      <c r="P118" s="113"/>
    </row>
    <row r="119" spans="6:16" ht="12.75">
      <c r="F119" s="113"/>
      <c r="H119" s="113"/>
      <c r="J119" s="113"/>
      <c r="L119" s="113"/>
      <c r="N119" s="113"/>
      <c r="P119" s="113"/>
    </row>
    <row r="120" spans="6:16" ht="12.75">
      <c r="F120" s="113"/>
      <c r="H120" s="113"/>
      <c r="J120" s="113"/>
      <c r="L120" s="113"/>
      <c r="N120" s="113"/>
      <c r="P120" s="113"/>
    </row>
    <row r="121" spans="6:16" ht="12.75">
      <c r="F121" s="113"/>
      <c r="H121" s="113"/>
      <c r="J121" s="113"/>
      <c r="L121" s="113"/>
      <c r="N121" s="113"/>
      <c r="P121" s="113"/>
    </row>
    <row r="122" spans="6:16" ht="12.75">
      <c r="F122" s="113"/>
      <c r="H122" s="113"/>
      <c r="J122" s="113"/>
      <c r="L122" s="113"/>
      <c r="N122" s="113"/>
      <c r="P122" s="113"/>
    </row>
    <row r="123" spans="6:16" ht="12.75">
      <c r="F123" s="113"/>
      <c r="H123" s="113"/>
      <c r="J123" s="113"/>
      <c r="L123" s="113"/>
      <c r="N123" s="113"/>
      <c r="P123" s="113"/>
    </row>
    <row r="124" spans="6:16" ht="12.75">
      <c r="F124" s="113"/>
      <c r="H124" s="113"/>
      <c r="J124" s="113"/>
      <c r="L124" s="113"/>
      <c r="N124" s="113"/>
      <c r="P124" s="113"/>
    </row>
    <row r="125" spans="6:16" ht="12.75">
      <c r="F125" s="113"/>
      <c r="H125" s="113"/>
      <c r="J125" s="113"/>
      <c r="L125" s="113"/>
      <c r="N125" s="113"/>
      <c r="P125" s="113"/>
    </row>
    <row r="126" spans="6:16" ht="12.75">
      <c r="F126" s="113"/>
      <c r="H126" s="113"/>
      <c r="J126" s="113"/>
      <c r="L126" s="113"/>
      <c r="N126" s="113"/>
      <c r="P126" s="113"/>
    </row>
    <row r="127" spans="6:16" ht="12.75">
      <c r="F127" s="113"/>
      <c r="H127" s="113"/>
      <c r="J127" s="113"/>
      <c r="L127" s="113"/>
      <c r="N127" s="113"/>
      <c r="P127" s="113"/>
    </row>
    <row r="128" spans="6:16" ht="12.75">
      <c r="F128" s="113"/>
      <c r="H128" s="113"/>
      <c r="J128" s="113"/>
      <c r="L128" s="113"/>
      <c r="N128" s="113"/>
      <c r="P128" s="113"/>
    </row>
    <row r="129" spans="6:16" ht="12.75">
      <c r="F129" s="113"/>
      <c r="H129" s="113"/>
      <c r="J129" s="113"/>
      <c r="L129" s="113"/>
      <c r="N129" s="113"/>
      <c r="P129" s="113"/>
    </row>
    <row r="130" spans="6:16" ht="12.75">
      <c r="F130" s="113"/>
      <c r="H130" s="113"/>
      <c r="J130" s="113"/>
      <c r="L130" s="113"/>
      <c r="N130" s="113"/>
      <c r="P130" s="113"/>
    </row>
    <row r="131" spans="6:16" ht="12.75">
      <c r="F131" s="113"/>
      <c r="H131" s="113"/>
      <c r="J131" s="113"/>
      <c r="L131" s="113"/>
      <c r="N131" s="113"/>
      <c r="P131" s="113"/>
    </row>
    <row r="132" spans="6:16" ht="12.75">
      <c r="F132" s="113"/>
      <c r="H132" s="113"/>
      <c r="J132" s="113"/>
      <c r="L132" s="113"/>
      <c r="N132" s="113"/>
      <c r="P132" s="113"/>
    </row>
    <row r="133" spans="6:16" ht="12.75">
      <c r="F133" s="113"/>
      <c r="H133" s="113"/>
      <c r="J133" s="113"/>
      <c r="L133" s="113"/>
      <c r="N133" s="113"/>
      <c r="P133" s="113"/>
    </row>
    <row r="134" spans="6:16" ht="12.75">
      <c r="F134" s="113"/>
      <c r="H134" s="113"/>
      <c r="J134" s="113"/>
      <c r="L134" s="113"/>
      <c r="N134" s="113"/>
      <c r="P134" s="113"/>
    </row>
    <row r="135" spans="6:16" ht="12.75">
      <c r="F135" s="113"/>
      <c r="H135" s="113"/>
      <c r="J135" s="113"/>
      <c r="L135" s="113"/>
      <c r="N135" s="113"/>
      <c r="P135" s="113"/>
    </row>
    <row r="136" spans="6:16" ht="12.75">
      <c r="F136" s="113"/>
      <c r="H136" s="113"/>
      <c r="J136" s="113"/>
      <c r="L136" s="113"/>
      <c r="N136" s="113"/>
      <c r="P136" s="113"/>
    </row>
    <row r="137" spans="6:16" ht="12.75">
      <c r="F137" s="113"/>
      <c r="H137" s="113"/>
      <c r="J137" s="113"/>
      <c r="L137" s="113"/>
      <c r="N137" s="113"/>
      <c r="P137" s="113"/>
    </row>
    <row r="138" spans="6:16" ht="12.75">
      <c r="F138" s="113"/>
      <c r="H138" s="113"/>
      <c r="J138" s="113"/>
      <c r="L138" s="113"/>
      <c r="N138" s="113"/>
      <c r="P138" s="113"/>
    </row>
    <row r="139" spans="6:16" ht="12.75">
      <c r="F139" s="113"/>
      <c r="H139" s="113"/>
      <c r="J139" s="113"/>
      <c r="L139" s="113"/>
      <c r="N139" s="113"/>
      <c r="P139" s="113"/>
    </row>
    <row r="140" spans="6:16" ht="12.75">
      <c r="F140" s="113"/>
      <c r="H140" s="113"/>
      <c r="J140" s="113"/>
      <c r="L140" s="113"/>
      <c r="N140" s="113"/>
      <c r="P140" s="113"/>
    </row>
    <row r="141" spans="6:16" ht="12.75">
      <c r="F141" s="113"/>
      <c r="H141" s="113"/>
      <c r="J141" s="113"/>
      <c r="L141" s="113"/>
      <c r="N141" s="113"/>
      <c r="P141" s="113"/>
    </row>
    <row r="142" spans="6:16" ht="12.75">
      <c r="F142" s="113"/>
      <c r="H142" s="113"/>
      <c r="J142" s="113"/>
      <c r="L142" s="113"/>
      <c r="N142" s="113"/>
      <c r="P142" s="113"/>
    </row>
    <row r="143" spans="6:16" ht="12.75">
      <c r="F143" s="113"/>
      <c r="H143" s="113"/>
      <c r="J143" s="113"/>
      <c r="L143" s="113"/>
      <c r="N143" s="113"/>
      <c r="P143" s="113"/>
    </row>
    <row r="144" spans="6:16" ht="12.75">
      <c r="F144" s="113"/>
      <c r="H144" s="113"/>
      <c r="J144" s="113"/>
      <c r="L144" s="113"/>
      <c r="N144" s="113"/>
      <c r="P144" s="113"/>
    </row>
    <row r="145" spans="6:16" ht="12.75">
      <c r="F145" s="113"/>
      <c r="H145" s="113"/>
      <c r="J145" s="113"/>
      <c r="L145" s="113"/>
      <c r="N145" s="113"/>
      <c r="P145" s="113"/>
    </row>
    <row r="146" spans="6:16" ht="12.75">
      <c r="F146" s="113"/>
      <c r="H146" s="113"/>
      <c r="J146" s="113"/>
      <c r="L146" s="113"/>
      <c r="N146" s="113"/>
      <c r="P146" s="113"/>
    </row>
    <row r="147" spans="6:16" ht="12.75">
      <c r="F147" s="113"/>
      <c r="H147" s="113"/>
      <c r="J147" s="113"/>
      <c r="L147" s="113"/>
      <c r="N147" s="113"/>
      <c r="P147" s="113"/>
    </row>
    <row r="148" spans="6:16" ht="12.75">
      <c r="F148" s="113"/>
      <c r="H148" s="113"/>
      <c r="J148" s="113"/>
      <c r="L148" s="113"/>
      <c r="N148" s="113"/>
      <c r="P148" s="113"/>
    </row>
    <row r="149" spans="6:16" ht="12.75">
      <c r="F149" s="113"/>
      <c r="H149" s="113"/>
      <c r="J149" s="113"/>
      <c r="L149" s="113"/>
      <c r="N149" s="113"/>
      <c r="P149" s="113"/>
    </row>
    <row r="150" spans="6:16" ht="12.75">
      <c r="F150" s="113"/>
      <c r="H150" s="113"/>
      <c r="J150" s="113"/>
      <c r="L150" s="113"/>
      <c r="N150" s="113"/>
      <c r="P150" s="113"/>
    </row>
    <row r="151" spans="6:16" ht="12.75">
      <c r="F151" s="113"/>
      <c r="H151" s="113"/>
      <c r="J151" s="113"/>
      <c r="L151" s="113"/>
      <c r="N151" s="113"/>
      <c r="P151" s="113"/>
    </row>
    <row r="152" spans="6:16" ht="12.75">
      <c r="F152" s="113"/>
      <c r="H152" s="113"/>
      <c r="J152" s="113"/>
      <c r="L152" s="113"/>
      <c r="N152" s="113"/>
      <c r="P152" s="113"/>
    </row>
    <row r="153" spans="6:16" ht="12.75">
      <c r="F153" s="113"/>
      <c r="H153" s="113"/>
      <c r="J153" s="113"/>
      <c r="L153" s="113"/>
      <c r="N153" s="113"/>
      <c r="P153" s="113"/>
    </row>
    <row r="154" spans="6:16" ht="12.75">
      <c r="F154" s="113"/>
      <c r="H154" s="113"/>
      <c r="J154" s="113"/>
      <c r="L154" s="113"/>
      <c r="N154" s="113"/>
      <c r="P154" s="113"/>
    </row>
    <row r="155" spans="6:16" ht="12.75">
      <c r="F155" s="113"/>
      <c r="H155" s="113"/>
      <c r="J155" s="113"/>
      <c r="L155" s="113"/>
      <c r="N155" s="113"/>
      <c r="P155" s="113"/>
    </row>
    <row r="156" spans="6:16" ht="12.75">
      <c r="F156" s="113"/>
      <c r="H156" s="113"/>
      <c r="J156" s="113"/>
      <c r="L156" s="113"/>
      <c r="N156" s="113"/>
      <c r="P156" s="113"/>
    </row>
    <row r="157" spans="6:16" ht="12.75">
      <c r="F157" s="113"/>
      <c r="H157" s="113"/>
      <c r="J157" s="113"/>
      <c r="L157" s="113"/>
      <c r="N157" s="113"/>
      <c r="P157" s="113"/>
    </row>
    <row r="158" spans="6:16" ht="12.75">
      <c r="F158" s="113"/>
      <c r="H158" s="113"/>
      <c r="J158" s="113"/>
      <c r="L158" s="113"/>
      <c r="N158" s="113"/>
      <c r="P158" s="113"/>
    </row>
    <row r="159" spans="6:16" ht="12.75">
      <c r="F159" s="113"/>
      <c r="H159" s="113"/>
      <c r="J159" s="113"/>
      <c r="L159" s="113"/>
      <c r="N159" s="113"/>
      <c r="P159" s="113"/>
    </row>
    <row r="160" spans="6:16" ht="12.75">
      <c r="F160" s="113"/>
      <c r="H160" s="113"/>
      <c r="J160" s="113"/>
      <c r="L160" s="113"/>
      <c r="N160" s="113"/>
      <c r="P160" s="113"/>
    </row>
    <row r="161" spans="6:16" ht="12.75">
      <c r="F161" s="113"/>
      <c r="H161" s="113"/>
      <c r="J161" s="113"/>
      <c r="L161" s="113"/>
      <c r="N161" s="113"/>
      <c r="P161" s="113"/>
    </row>
    <row r="162" spans="6:16" ht="12.75">
      <c r="F162" s="113"/>
      <c r="H162" s="113"/>
      <c r="J162" s="113"/>
      <c r="L162" s="113"/>
      <c r="N162" s="113"/>
      <c r="P162" s="113"/>
    </row>
    <row r="163" spans="6:16" ht="12.75">
      <c r="F163" s="113"/>
      <c r="H163" s="113"/>
      <c r="J163" s="113"/>
      <c r="L163" s="113"/>
      <c r="N163" s="113"/>
      <c r="P163" s="113"/>
    </row>
    <row r="164" spans="6:16" ht="12.75">
      <c r="F164" s="113"/>
      <c r="H164" s="113"/>
      <c r="J164" s="113"/>
      <c r="L164" s="113"/>
      <c r="N164" s="113"/>
      <c r="P164" s="113"/>
    </row>
    <row r="165" spans="6:16" ht="12.75">
      <c r="F165" s="113"/>
      <c r="H165" s="113"/>
      <c r="J165" s="113"/>
      <c r="L165" s="113"/>
      <c r="N165" s="113"/>
      <c r="P165" s="113"/>
    </row>
    <row r="166" spans="6:16" ht="12.75">
      <c r="F166" s="113"/>
      <c r="H166" s="113"/>
      <c r="J166" s="113"/>
      <c r="L166" s="113"/>
      <c r="N166" s="113"/>
      <c r="P166" s="113"/>
    </row>
    <row r="167" spans="6:16" ht="12.75">
      <c r="F167" s="113"/>
      <c r="H167" s="113"/>
      <c r="J167" s="113"/>
      <c r="L167" s="113"/>
      <c r="N167" s="113"/>
      <c r="P167" s="113"/>
    </row>
    <row r="168" spans="6:16" ht="12.75">
      <c r="F168" s="113"/>
      <c r="H168" s="113"/>
      <c r="J168" s="113"/>
      <c r="L168" s="113"/>
      <c r="N168" s="113"/>
      <c r="P168" s="113"/>
    </row>
    <row r="169" spans="6:16" ht="12.75">
      <c r="F169" s="113"/>
      <c r="H169" s="113"/>
      <c r="J169" s="113"/>
      <c r="L169" s="113"/>
      <c r="N169" s="113"/>
      <c r="P169" s="113"/>
    </row>
    <row r="170" spans="6:16" ht="12.75">
      <c r="F170" s="113"/>
      <c r="H170" s="113"/>
      <c r="J170" s="113"/>
      <c r="L170" s="113"/>
      <c r="N170" s="113"/>
      <c r="P170" s="113"/>
    </row>
  </sheetData>
  <sheetProtection/>
  <mergeCells count="17">
    <mergeCell ref="B43:Q49"/>
    <mergeCell ref="O3:O4"/>
    <mergeCell ref="P3:P5"/>
    <mergeCell ref="K3:K4"/>
    <mergeCell ref="L3:L5"/>
    <mergeCell ref="M3:M4"/>
    <mergeCell ref="N3:N5"/>
    <mergeCell ref="G3:G4"/>
    <mergeCell ref="H3:H5"/>
    <mergeCell ref="I3:I4"/>
    <mergeCell ref="A1:P2"/>
    <mergeCell ref="J3:J5"/>
    <mergeCell ref="F3:F5"/>
    <mergeCell ref="D3:D4"/>
    <mergeCell ref="E3:E4"/>
    <mergeCell ref="B3:B5"/>
    <mergeCell ref="C3:C5"/>
  </mergeCells>
  <conditionalFormatting sqref="O7:O35 M7:M35 K7:K35 I7:I35 G7:G35 E7:E35">
    <cfRule type="cellIs" priority="52" dxfId="42" operator="between" stopIfTrue="1">
      <formula>0.1</formula>
      <formula>2.599</formula>
    </cfRule>
    <cfRule type="cellIs" priority="53" dxfId="43" operator="between" stopIfTrue="1">
      <formula>3.6</formula>
      <formula>4.599</formula>
    </cfRule>
    <cfRule type="cellIs" priority="54" dxfId="44" operator="between" stopIfTrue="1">
      <formula>4.6</formula>
      <formula>5</formula>
    </cfRule>
  </conditionalFormatting>
  <conditionalFormatting sqref="D14:D35">
    <cfRule type="cellIs" priority="49" dxfId="42" operator="between" stopIfTrue="1">
      <formula>1</formula>
      <formula>2</formula>
    </cfRule>
    <cfRule type="cellIs" priority="50" dxfId="43" operator="equal" stopIfTrue="1">
      <formula>4</formula>
    </cfRule>
    <cfRule type="cellIs" priority="51" dxfId="44" operator="equal" stopIfTrue="1">
      <formula>5</formula>
    </cfRule>
  </conditionalFormatting>
  <printOptions horizontalCentered="1" verticalCentered="1"/>
  <pageMargins left="0.31496062992125984" right="0.31496062992125984" top="0.1968503937007874" bottom="0.35433070866141736" header="0.31496062992125984" footer="0.31496062992125984"/>
  <pageSetup blackAndWhite="1" fitToWidth="2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2012-12-16T19:40:42Z</cp:lastPrinted>
  <dcterms:created xsi:type="dcterms:W3CDTF">2001-09-28T06:45:12Z</dcterms:created>
  <dcterms:modified xsi:type="dcterms:W3CDTF">2013-02-10T12:44:33Z</dcterms:modified>
  <cp:category/>
  <cp:version/>
  <cp:contentType/>
  <cp:contentStatus/>
</cp:coreProperties>
</file>