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995" tabRatio="16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<sst xmlns="http://schemas.openxmlformats.org/spreadsheetml/2006/main" count="75" uniqueCount="62">
  <si>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№</t>
  </si>
  <si>
    <t>Учебный предмет, раздел/тема</t>
  </si>
  <si>
    <t>Проверяемые умения и учебный материал</t>
  </si>
  <si>
    <t>Максималь-ный балл</t>
  </si>
  <si>
    <t>Список учащихся</t>
  </si>
  <si>
    <t>Бердюгин Иван</t>
  </si>
  <si>
    <t>Вильдт Маргарита</t>
  </si>
  <si>
    <t>Дудина Настя</t>
  </si>
  <si>
    <t>Калашникова Даша</t>
  </si>
  <si>
    <t>Ященко Роман</t>
  </si>
  <si>
    <t>Сиротенко Сергей</t>
  </si>
  <si>
    <t>Пономаренко Катя</t>
  </si>
  <si>
    <t>Котельникова Анжела</t>
  </si>
  <si>
    <t>Чтение, навыки чтения</t>
  </si>
  <si>
    <t>Скорость чтения несплошного текста про себя или шепотом</t>
  </si>
  <si>
    <t>Русский язык , правописание</t>
  </si>
  <si>
    <t>Умение правильно без ошибок , пропусков искажения букв , списывать предложение.</t>
  </si>
  <si>
    <t xml:space="preserve">Чтение, осознанность </t>
  </si>
  <si>
    <t>Умение восстановить содержание или событийный ряд.</t>
  </si>
  <si>
    <t>Математика, числа и величины</t>
  </si>
  <si>
    <t>Умение сравнивать числа и величины, заданные в неявной форме,и высказать суждение.</t>
  </si>
  <si>
    <t>Умение пересчитывать предметы в пределах 10 и записывать результат с помощью цифр.</t>
  </si>
  <si>
    <t>Умение выявить, установить и продолжить закономерность в ряду чисел.</t>
  </si>
  <si>
    <t>Русский язык, фонетика</t>
  </si>
  <si>
    <t>Умение выделить буквы мягких согласных звуков в простых случаях</t>
  </si>
  <si>
    <t>Умение соотнести и определить количество звуков и букв в слове.</t>
  </si>
  <si>
    <t>ИТОГО</t>
  </si>
  <si>
    <t>Чтение</t>
  </si>
  <si>
    <t>Русский</t>
  </si>
  <si>
    <t>Математика</t>
  </si>
  <si>
    <t>Всего</t>
  </si>
  <si>
    <t>2 задания</t>
  </si>
  <si>
    <t>6 заданий базового уровня</t>
  </si>
  <si>
    <t>Прогнозируемая успешность для читавших - 5 баллов,при скорости чтенияот 45 слов; для нечитавших -4 балла и более при скорости чтения от 25 слов и более.</t>
  </si>
  <si>
    <t>Наличие первоначальных представлений о природных объектах, умение проанализировать предложенные ответы, используя выявленные вформулировке задания критерии</t>
  </si>
  <si>
    <t>Окружающий мир,природные объекты.</t>
  </si>
  <si>
    <t>Умение читать информацию, представленную ввиде схемы: приводить свои примеры объектов.</t>
  </si>
  <si>
    <t>Умение читать информацию, представленную ввиде схемы: дифференцировать природные объекты и то, что сделано человеком, умение классифицировать объекты природы.</t>
  </si>
  <si>
    <t>Умение перевести текст на язык математики и выполнять необходимые вычисления</t>
  </si>
  <si>
    <t>Русский язык, чтение, высказывание, осознанность чтения.</t>
  </si>
  <si>
    <t>Умение дать ответ ввиде коментария по прочитанному тексту или ввиде формы речевого этикета; умение записывать ответ в свободной форме (1-2 предложения)</t>
  </si>
  <si>
    <t>Русский язык. Лексика.</t>
  </si>
  <si>
    <t>Умение объяснять значение слова.</t>
  </si>
  <si>
    <t>Опосредовано 1 задание</t>
  </si>
  <si>
    <t>Русский язык</t>
  </si>
  <si>
    <t>Окружающий мир</t>
  </si>
  <si>
    <t>2 задания (навыки письма, создание микровысказывания, лексика.</t>
  </si>
  <si>
    <t>1 задание (пропедевтика решения задач)</t>
  </si>
  <si>
    <t>2 задания (природные объекты)</t>
  </si>
  <si>
    <t>5 заданий повышенного уровня</t>
  </si>
  <si>
    <t>Прогнозируемая успешность - 4 балла и более(50% учащихся),3  балла и более -75 % учащихся.</t>
  </si>
  <si>
    <t>Самостоятельность выполнения работы</t>
  </si>
  <si>
    <t>ВСЯ РАБОТА ВЦЕЛОМ</t>
  </si>
  <si>
    <t>Всего баллов</t>
  </si>
  <si>
    <t>Успешность выполнения (%)</t>
  </si>
  <si>
    <t>Останина Алёна</t>
  </si>
  <si>
    <t>Средний балл</t>
  </si>
  <si>
    <t>25-45</t>
  </si>
  <si>
    <t>Повышенный уровень</t>
  </si>
  <si>
    <t>Базовый уровень</t>
  </si>
  <si>
    <t>Вариант работы, читал/не читал</t>
  </si>
  <si>
    <t>Анализ итоговой  комплексной контрольной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</si>
</sst>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>
        <color theme="5" tint="-0.4999699890613556"/>
      </left>
      <right style="thin"/>
      <top style="medium">
        <color theme="5" tint="-0.4999699890613556"/>
      </top>
      <bottom style="thin"/>
    </border>
    <border>
      <left style="thin"/>
      <right style="thin"/>
      <top style="medium">
        <color theme="5" tint="-0.4999699890613556"/>
      </top>
      <bottom style="thin"/>
    </border>
    <border>
      <left style="medium"/>
      <right style="medium"/>
      <top style="medium">
        <color theme="5" tint="-0.4999699890613556"/>
      </top>
      <bottom style="thin"/>
    </border>
    <border>
      <left/>
      <right style="thin"/>
      <top style="medium">
        <color theme="5" tint="-0.4999699890613556"/>
      </top>
      <bottom style="thin"/>
    </border>
    <border>
      <left style="thin"/>
      <right/>
      <top style="medium">
        <color theme="5" tint="-0.4999699890613556"/>
      </top>
      <bottom style="thin"/>
    </border>
    <border>
      <left/>
      <right/>
      <top style="medium">
        <color theme="5" tint="-0.4999699890613556"/>
      </top>
      <bottom style="thin"/>
    </border>
    <border>
      <left style="medium"/>
      <right style="medium"/>
      <top style="thin"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medium">
        <color theme="5" tint="-0.4999699890613556"/>
      </left>
      <right style="thin"/>
      <top/>
      <bottom style="thin"/>
    </border>
    <border>
      <left style="medium">
        <color theme="5" tint="-0.4999699890613556"/>
      </left>
      <right style="thin"/>
      <top style="medium"/>
      <bottom style="thin"/>
    </border>
    <border>
      <left style="medium">
        <color theme="5" tint="-0.4999699890613556"/>
      </left>
      <right style="thin"/>
      <top style="thin"/>
      <bottom style="thin"/>
    </border>
    <border>
      <left style="medium">
        <color theme="5" tint="-0.4999699890613556"/>
      </left>
      <right style="thin"/>
      <top style="medium"/>
      <bottom style="medium">
        <color theme="5" tint="-0.4999699890613556"/>
      </bottom>
    </border>
    <border>
      <left style="thin"/>
      <right/>
      <top style="thin"/>
      <bottom/>
    </border>
    <border>
      <left style="medium">
        <color theme="5" tint="-0.4999699890613556"/>
      </left>
      <right style="thin"/>
      <top/>
      <bottom/>
    </border>
    <border>
      <left style="thin"/>
      <right style="thin"/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medium"/>
      <right/>
      <top style="medium"/>
      <bottom/>
    </border>
    <border>
      <left style="medium">
        <color theme="5" tint="-0.4999699890613556"/>
      </left>
      <right style="thin"/>
      <top style="medium">
        <color theme="5" tint="-0.4999699890613556"/>
      </top>
      <bottom/>
    </border>
    <border>
      <left style="thin"/>
      <right style="medium">
        <color theme="5" tint="-0.4999699890613556"/>
      </right>
      <top style="medium">
        <color theme="5" tint="-0.4999699890613556"/>
      </top>
      <bottom/>
    </border>
    <border>
      <left style="thin">
        <color theme="5" tint="-0.4999699890613556"/>
      </left>
      <right style="thin">
        <color theme="5" tint="-0.4999699890613556"/>
      </right>
      <top/>
      <bottom style="thin">
        <color theme="5" tint="-0.4999699890613556"/>
      </bottom>
    </border>
    <border>
      <left style="thin">
        <color theme="5" tint="-0.4999699890613556"/>
      </left>
      <right/>
      <top/>
      <bottom style="thin">
        <color theme="5" tint="-0.4999699890613556"/>
      </bottom>
    </border>
    <border>
      <left style="thin">
        <color theme="5" tint="-0.4999699890613556"/>
      </left>
      <right/>
      <top style="thin">
        <color theme="5" tint="-0.4999699890613556"/>
      </top>
      <bottom style="thin">
        <color theme="5" tint="-0.4999699890613556"/>
      </bottom>
    </border>
    <border>
      <left style="medium">
        <color theme="5" tint="-0.4999699890613556"/>
      </left>
      <right style="medium">
        <color theme="5" tint="-0.4999699890613556"/>
      </right>
      <top/>
      <bottom style="thin"/>
    </border>
    <border>
      <left style="medium">
        <color theme="5" tint="-0.4999699890613556"/>
      </left>
      <right style="medium">
        <color theme="5" tint="-0.4999699890613556"/>
      </right>
      <top style="thin"/>
      <bottom style="thin"/>
    </border>
    <border>
      <left style="medium">
        <color theme="5" tint="-0.4999699890613556"/>
      </left>
      <right style="medium">
        <color theme="5" tint="-0.4999699890613556"/>
      </right>
      <top style="thin"/>
      <bottom/>
    </border>
    <border>
      <left style="medium">
        <color theme="5" tint="-0.4999699890613556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 style="medium">
        <color theme="5" tint="-0.4999699890613556"/>
      </right>
      <top style="medium"/>
      <bottom style="thin"/>
    </border>
    <border>
      <left style="medium">
        <color theme="5" tint="-0.4999699890613556"/>
      </left>
      <right style="medium">
        <color theme="5" tint="-0.4999699890613556"/>
      </right>
      <top style="medium">
        <color theme="5" tint="-0.4999699890613556"/>
      </top>
      <bottom style="thin"/>
    </border>
    <border>
      <left style="thin"/>
      <right style="medium">
        <color theme="5" tint="-0.4999699890613556"/>
      </right>
      <top style="medium"/>
      <bottom style="thin"/>
    </border>
    <border>
      <left style="thin"/>
      <right style="medium">
        <color theme="5" tint="-0.4999699890613556"/>
      </right>
      <top style="thin"/>
      <bottom style="thin"/>
    </border>
    <border>
      <left style="thin"/>
      <right style="medium">
        <color theme="5" tint="-0.4999699890613556"/>
      </right>
      <top style="medium">
        <color theme="5" tint="-0.4999699890613556"/>
      </top>
      <bottom style="thin"/>
    </border>
    <border>
      <left style="thin"/>
      <right style="medium">
        <color theme="5" tint="-0.4999699890613556"/>
      </right>
      <top style="thin"/>
      <bottom style="medium">
        <color theme="5" tint="-0.4999699890613556"/>
      </bottom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>
        <color theme="5" tint="-0.4999699890613556"/>
      </left>
      <right style="medium">
        <color theme="5" tint="-0.4999699890613556"/>
      </right>
      <top style="medium"/>
      <bottom/>
    </border>
    <border>
      <left style="medium">
        <color theme="5" tint="-0.4999699890613556"/>
      </left>
      <right style="thin"/>
      <top style="thin"/>
      <bottom/>
    </border>
    <border>
      <left style="thin"/>
      <right style="medium">
        <color theme="5" tint="-0.4999699890613556"/>
      </right>
      <top style="thin"/>
      <bottom/>
    </border>
    <border>
      <left/>
      <right style="thin"/>
      <top/>
      <bottom style="thin"/>
    </border>
    <border>
      <left style="thin"/>
      <right style="medium">
        <color theme="5" tint="-0.4999699890613556"/>
      </right>
      <top/>
      <bottom style="thin"/>
    </border>
    <border>
      <left style="medium"/>
      <right style="medium"/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 style="thin"/>
      <top style="medium">
        <color theme="5" tint="-0.4999699890613556"/>
      </top>
      <bottom style="medium">
        <color theme="5" tint="-0.4999699890613556"/>
      </bottom>
    </border>
    <border>
      <left style="thin"/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thin"/>
      <right style="thin">
        <color theme="5" tint="-0.4999699890613556"/>
      </right>
      <top style="medium"/>
      <bottom style="thin"/>
    </border>
    <border>
      <left style="thin"/>
      <right style="thin">
        <color theme="5" tint="-0.4999699890613556"/>
      </right>
      <top style="thin"/>
      <bottom style="thin"/>
    </border>
    <border>
      <left style="thin"/>
      <right style="thin">
        <color theme="5" tint="-0.4999699890613556"/>
      </right>
      <top style="thin"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/>
    </border>
    <border>
      <left style="thin">
        <color theme="5" tint="-0.4999699890613556"/>
      </left>
      <right/>
      <top style="thin">
        <color theme="5" tint="-0.4999699890613556"/>
      </top>
      <bottom/>
    </border>
    <border>
      <left style="medium">
        <color theme="5" tint="-0.4999699890613556"/>
      </left>
      <right/>
      <top style="medium"/>
      <bottom style="thin"/>
    </border>
    <border>
      <left style="medium">
        <color theme="5" tint="-0.4999699890613556"/>
      </left>
      <right/>
      <top/>
      <bottom style="thin"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 style="medium">
        <color theme="5" tint="-0.4999699890613556"/>
      </top>
      <bottom style="thin"/>
    </border>
    <border>
      <left/>
      <right/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 style="medium">
        <color theme="5" tint="-0.4999699890613556"/>
      </right>
      <top style="thin"/>
      <bottom style="medium">
        <color theme="5" tint="-0.4999699890613556"/>
      </bottom>
    </border>
    <border>
      <left style="thin"/>
      <right style="thin"/>
      <top style="medium">
        <color theme="5" tint="-0.4999699890613556"/>
      </top>
      <bottom/>
    </border>
    <border>
      <left style="thin"/>
      <right/>
      <top style="medium">
        <color theme="5" tint="-0.4999699890613556"/>
      </top>
      <bottom/>
    </border>
    <border>
      <left style="thin">
        <color theme="5" tint="-0.4999699890613556"/>
      </left>
      <right style="thin">
        <color theme="5" tint="-0.4999699890613556"/>
      </right>
      <top style="medium">
        <color theme="5" tint="-0.4999699890613556"/>
      </top>
      <bottom/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 style="medium">
        <color theme="5" tint="-0.4999699890613556"/>
      </left>
      <right style="medium">
        <color theme="5" tint="-0.4999699890613556"/>
      </right>
      <top style="medium">
        <color theme="5" tint="-0.4999699890613556"/>
      </top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theme="5" tint="-0.4999699890613556"/>
      </left>
      <right style="thin">
        <color theme="5" tint="-0.4999699890613556"/>
      </right>
      <top style="medium"/>
      <bottom style="medium"/>
    </border>
    <border>
      <left style="thin">
        <color theme="5" tint="-0.4999699890613556"/>
      </left>
      <right/>
      <top style="medium"/>
      <bottom style="medium"/>
    </border>
    <border>
      <left style="medium">
        <color theme="5" tint="-0.4999699890613556"/>
      </left>
      <right style="medium">
        <color theme="5" tint="-0.4999699890613556"/>
      </right>
      <top style="medium"/>
      <bottom style="medium"/>
    </border>
    <border>
      <left style="medium">
        <color theme="5" tint="-0.4999699890613556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>
        <color theme="5" tint="-0.4999699890613556"/>
      </top>
      <bottom style="medium">
        <color theme="5" tint="-0.4999699890613556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>
        <color theme="5" tint="-0.4999699890613556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>
        <color theme="5" tint="-0.4999699890613556"/>
      </top>
      <bottom style="thin"/>
    </border>
    <border>
      <left style="medium">
        <color theme="5" tint="-0.4999699890613556"/>
      </left>
      <right style="medium"/>
      <top style="medium">
        <color theme="5" tint="-0.4999699890613556"/>
      </top>
      <bottom style="medium">
        <color theme="5" tint="-0.4999699890613556"/>
      </bottom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>
        <color theme="5" tint="-0.4999699890613556"/>
      </top>
      <bottom style="medium"/>
    </border>
    <border>
      <left/>
      <right style="medium">
        <color theme="5" tint="-0.4999699890613556"/>
      </right>
      <top style="medium">
        <color theme="5" tint="-0.4999699890613556"/>
      </top>
      <bottom style="medium"/>
    </border>
    <border>
      <left/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/>
      <right style="medium"/>
      <top style="medium"/>
      <bottom/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>
        <color theme="5" tint="-0.4999699890613556"/>
      </top>
      <bottom/>
    </border>
    <border>
      <left style="medium">
        <color theme="5" tint="-0.4999699890613556"/>
      </left>
      <right/>
      <top/>
      <bottom style="medium"/>
    </border>
    <border>
      <left/>
      <right style="medium"/>
      <top/>
      <bottom style="medium"/>
    </border>
    <border>
      <left/>
      <right style="medium"/>
      <top style="medium">
        <color theme="5" tint="-0.4999699890613556"/>
      </top>
      <bottom style="medium">
        <color theme="5" tint="-0.4999699890613556"/>
      </bottom>
    </border>
    <border>
      <left style="medium"/>
      <right style="medium"/>
      <top/>
      <bottom/>
    </border>
    <border>
      <left style="medium"/>
      <right/>
      <top style="medium">
        <color theme="5" tint="-0.4999699890613556"/>
      </top>
      <bottom style="medium">
        <color theme="5" tint="-0.4999699890613556"/>
      </bottom>
    </border>
    <border>
      <left style="thin"/>
      <right style="thin"/>
      <top/>
      <bottom/>
    </border>
    <border>
      <left style="medium"/>
      <right style="medium">
        <color theme="5" tint="-0.4999699890613556"/>
      </right>
      <top/>
      <bottom/>
    </border>
    <border>
      <left style="medium"/>
      <right style="medium">
        <color theme="5" tint="-0.4999699890613556"/>
      </right>
      <top/>
      <bottom style="medium">
        <color theme="5" tint="-0.4999699890613556"/>
      </bottom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wrapText="1"/>
    </xf>
    <xf numFmtId="2" fontId="0" fillId="0" borderId="50" xfId="0" applyNumberFormat="1" applyFont="1" applyBorder="1" applyAlignment="1">
      <alignment vertical="center"/>
    </xf>
    <xf numFmtId="2" fontId="0" fillId="0" borderId="51" xfId="0" applyNumberFormat="1" applyFont="1" applyBorder="1" applyAlignment="1">
      <alignment vertical="center"/>
    </xf>
    <xf numFmtId="2" fontId="0" fillId="0" borderId="52" xfId="0" applyNumberFormat="1" applyBorder="1" applyAlignment="1">
      <alignment wrapText="1"/>
    </xf>
    <xf numFmtId="2" fontId="0" fillId="0" borderId="53" xfId="0" applyNumberFormat="1" applyBorder="1" applyAlignment="1">
      <alignment wrapText="1"/>
    </xf>
    <xf numFmtId="0" fontId="0" fillId="0" borderId="5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2" fontId="0" fillId="0" borderId="58" xfId="0" applyNumberFormat="1" applyFont="1" applyBorder="1" applyAlignment="1">
      <alignment vertical="center"/>
    </xf>
    <xf numFmtId="0" fontId="0" fillId="0" borderId="2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4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2" fontId="0" fillId="0" borderId="52" xfId="0" applyNumberFormat="1" applyFont="1" applyBorder="1" applyAlignment="1">
      <alignment vertical="center"/>
    </xf>
    <xf numFmtId="0" fontId="0" fillId="0" borderId="59" xfId="0" applyFont="1" applyBorder="1" applyAlignment="1">
      <alignment/>
    </xf>
    <xf numFmtId="2" fontId="0" fillId="0" borderId="60" xfId="0" applyNumberFormat="1" applyBorder="1" applyAlignment="1">
      <alignment vertical="center" wrapText="1"/>
    </xf>
    <xf numFmtId="2" fontId="0" fillId="0" borderId="51" xfId="0" applyNumberFormat="1" applyBorder="1" applyAlignment="1">
      <alignment vertical="center" wrapText="1"/>
    </xf>
    <xf numFmtId="2" fontId="0" fillId="0" borderId="58" xfId="0" applyNumberFormat="1" applyBorder="1" applyAlignment="1">
      <alignment vertical="center" wrapText="1"/>
    </xf>
    <xf numFmtId="0" fontId="0" fillId="0" borderId="61" xfId="0" applyFont="1" applyFill="1" applyBorder="1" applyAlignment="1">
      <alignment wrapText="1"/>
    </xf>
    <xf numFmtId="0" fontId="0" fillId="0" borderId="62" xfId="0" applyFont="1" applyBorder="1" applyAlignment="1">
      <alignment vertical="center"/>
    </xf>
    <xf numFmtId="2" fontId="0" fillId="0" borderId="63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wrapText="1"/>
    </xf>
    <xf numFmtId="0" fontId="0" fillId="0" borderId="66" xfId="0" applyFont="1" applyBorder="1" applyAlignment="1">
      <alignment wrapText="1"/>
    </xf>
    <xf numFmtId="0" fontId="0" fillId="0" borderId="67" xfId="0" applyBorder="1" applyAlignment="1">
      <alignment vertical="center" wrapText="1"/>
    </xf>
    <xf numFmtId="2" fontId="0" fillId="0" borderId="47" xfId="0" applyNumberFormat="1" applyBorder="1" applyAlignment="1">
      <alignment vertical="center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3" xfId="0" applyBorder="1" applyAlignment="1">
      <alignment/>
    </xf>
    <xf numFmtId="0" fontId="0" fillId="0" borderId="49" xfId="0" applyBorder="1" applyAlignment="1">
      <alignment vertical="center" wrapText="1"/>
    </xf>
    <xf numFmtId="2" fontId="0" fillId="0" borderId="52" xfId="0" applyNumberFormat="1" applyBorder="1" applyAlignment="1">
      <alignment vertical="center" wrapText="1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Fill="1" applyBorder="1" applyAlignment="1">
      <alignment wrapText="1"/>
    </xf>
    <xf numFmtId="0" fontId="0" fillId="0" borderId="73" xfId="0" applyBorder="1" applyAlignment="1">
      <alignment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0" fillId="0" borderId="75" xfId="0" applyBorder="1" applyAlignment="1">
      <alignment vertical="center" wrapText="1"/>
    </xf>
    <xf numFmtId="0" fontId="0" fillId="0" borderId="39" xfId="0" applyBorder="1" applyAlignment="1">
      <alignment vertical="center" textRotation="90" wrapText="1"/>
    </xf>
    <xf numFmtId="0" fontId="0" fillId="0" borderId="76" xfId="0" applyBorder="1" applyAlignment="1">
      <alignment vertical="center" textRotation="90" wrapText="1"/>
    </xf>
    <xf numFmtId="0" fontId="0" fillId="0" borderId="77" xfId="0" applyBorder="1" applyAlignment="1">
      <alignment vertical="center" textRotation="90" wrapText="1"/>
    </xf>
    <xf numFmtId="0" fontId="0" fillId="0" borderId="78" xfId="0" applyBorder="1" applyAlignment="1">
      <alignment vertical="center" textRotation="90" wrapText="1"/>
    </xf>
    <xf numFmtId="0" fontId="0" fillId="0" borderId="79" xfId="0" applyBorder="1" applyAlignment="1">
      <alignment vertical="center" textRotation="90" wrapText="1"/>
    </xf>
    <xf numFmtId="0" fontId="0" fillId="0" borderId="80" xfId="0" applyBorder="1" applyAlignment="1">
      <alignment vertical="center" textRotation="90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vertical="center" textRotation="90" wrapText="1"/>
    </xf>
    <xf numFmtId="0" fontId="0" fillId="0" borderId="83" xfId="0" applyBorder="1" applyAlignment="1">
      <alignment vertical="center" textRotation="90" wrapText="1"/>
    </xf>
    <xf numFmtId="0" fontId="0" fillId="0" borderId="84" xfId="0" applyBorder="1" applyAlignment="1">
      <alignment vertical="center" textRotation="90" wrapText="1"/>
    </xf>
    <xf numFmtId="0" fontId="0" fillId="0" borderId="85" xfId="0" applyBorder="1" applyAlignment="1">
      <alignment vertical="center" textRotation="90" wrapText="1"/>
    </xf>
    <xf numFmtId="0" fontId="0" fillId="0" borderId="86" xfId="0" applyBorder="1" applyAlignment="1">
      <alignment vertical="center" textRotation="90" wrapText="1"/>
    </xf>
    <xf numFmtId="0" fontId="0" fillId="0" borderId="87" xfId="0" applyBorder="1" applyAlignment="1">
      <alignment vertical="center" textRotation="90" wrapText="1"/>
    </xf>
    <xf numFmtId="0" fontId="0" fillId="0" borderId="88" xfId="0" applyBorder="1" applyAlignment="1">
      <alignment vertical="center" textRotation="90" wrapText="1"/>
    </xf>
    <xf numFmtId="0" fontId="0" fillId="0" borderId="89" xfId="0" applyBorder="1" applyAlignment="1">
      <alignment vertical="center" textRotation="90" wrapText="1"/>
    </xf>
    <xf numFmtId="0" fontId="0" fillId="0" borderId="90" xfId="0" applyBorder="1" applyAlignment="1">
      <alignment vertical="center" wrapText="1"/>
    </xf>
    <xf numFmtId="0" fontId="36" fillId="0" borderId="82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91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92" xfId="0" applyFont="1" applyBorder="1" applyAlignment="1">
      <alignment wrapText="1"/>
    </xf>
    <xf numFmtId="0" fontId="0" fillId="0" borderId="93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94" xfId="0" applyBorder="1" applyAlignment="1">
      <alignment wrapTex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97" xfId="0" applyFill="1" applyBorder="1" applyAlignment="1">
      <alignment vertical="center" wrapText="1"/>
    </xf>
    <xf numFmtId="0" fontId="0" fillId="0" borderId="98" xfId="0" applyFill="1" applyBorder="1" applyAlignment="1">
      <alignment vertical="center" wrapText="1"/>
    </xf>
    <xf numFmtId="0" fontId="27" fillId="0" borderId="99" xfId="0" applyFont="1" applyBorder="1" applyAlignment="1">
      <alignment/>
    </xf>
    <xf numFmtId="0" fontId="27" fillId="0" borderId="97" xfId="0" applyFont="1" applyBorder="1" applyAlignment="1">
      <alignment/>
    </xf>
    <xf numFmtId="0" fontId="27" fillId="0" borderId="98" xfId="0" applyFont="1" applyBorder="1" applyAlignment="1">
      <alignment/>
    </xf>
    <xf numFmtId="0" fontId="27" fillId="0" borderId="100" xfId="0" applyFont="1" applyBorder="1" applyAlignment="1">
      <alignment/>
    </xf>
    <xf numFmtId="0" fontId="0" fillId="0" borderId="96" xfId="0" applyFont="1" applyBorder="1" applyAlignment="1">
      <alignment vertical="center" wrapText="1"/>
    </xf>
    <xf numFmtId="0" fontId="0" fillId="0" borderId="97" xfId="0" applyFont="1" applyBorder="1" applyAlignment="1">
      <alignment wrapText="1"/>
    </xf>
    <xf numFmtId="0" fontId="0" fillId="0" borderId="97" xfId="0" applyFont="1" applyBorder="1" applyAlignment="1">
      <alignment vertical="center" wrapText="1"/>
    </xf>
    <xf numFmtId="0" fontId="0" fillId="0" borderId="98" xfId="0" applyFont="1" applyBorder="1" applyAlignment="1">
      <alignment wrapText="1"/>
    </xf>
    <xf numFmtId="0" fontId="0" fillId="0" borderId="99" xfId="0" applyFont="1" applyBorder="1" applyAlignment="1">
      <alignment wrapText="1"/>
    </xf>
    <xf numFmtId="0" fontId="0" fillId="0" borderId="100" xfId="0" applyFont="1" applyFill="1" applyBorder="1" applyAlignment="1">
      <alignment wrapText="1"/>
    </xf>
    <xf numFmtId="0" fontId="0" fillId="0" borderId="95" xfId="0" applyBorder="1" applyAlignment="1">
      <alignment/>
    </xf>
    <xf numFmtId="0" fontId="0" fillId="0" borderId="101" xfId="0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wrapText="1"/>
    </xf>
    <xf numFmtId="0" fontId="0" fillId="0" borderId="105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0" fillId="0" borderId="107" xfId="0" applyBorder="1" applyAlignment="1">
      <alignment vertical="center" textRotation="90" wrapText="1"/>
    </xf>
    <xf numFmtId="0" fontId="0" fillId="0" borderId="95" xfId="0" applyBorder="1" applyAlignment="1">
      <alignment vertical="center" textRotation="90" wrapText="1"/>
    </xf>
    <xf numFmtId="0" fontId="27" fillId="0" borderId="108" xfId="0" applyFont="1" applyFill="1" applyBorder="1" applyAlignment="1">
      <alignment horizontal="center" vertical="center" textRotation="90" wrapText="1"/>
    </xf>
    <xf numFmtId="0" fontId="27" fillId="0" borderId="72" xfId="0" applyFont="1" applyFill="1" applyBorder="1" applyAlignment="1">
      <alignment horizontal="center" vertical="center" textRotation="90" wrapText="1"/>
    </xf>
    <xf numFmtId="0" fontId="27" fillId="0" borderId="109" xfId="0" applyFont="1" applyFill="1" applyBorder="1" applyAlignment="1">
      <alignment horizontal="center" vertical="center" textRotation="90" wrapText="1"/>
    </xf>
    <xf numFmtId="0" fontId="27" fillId="0" borderId="39" xfId="0" applyFont="1" applyBorder="1" applyAlignment="1">
      <alignment horizontal="center" textRotation="90" wrapText="1"/>
    </xf>
    <xf numFmtId="0" fontId="27" fillId="0" borderId="35" xfId="0" applyFont="1" applyBorder="1" applyAlignment="1">
      <alignment horizontal="center" textRotation="90" wrapText="1"/>
    </xf>
    <xf numFmtId="0" fontId="27" fillId="0" borderId="109" xfId="0" applyFont="1" applyBorder="1" applyAlignment="1">
      <alignment horizontal="center" textRotation="90" wrapText="1"/>
    </xf>
    <xf numFmtId="0" fontId="0" fillId="0" borderId="110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08" xfId="0" applyBorder="1" applyAlignment="1">
      <alignment horizontal="center" wrapText="1"/>
    </xf>
    <xf numFmtId="0" fontId="0" fillId="0" borderId="113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0" fillId="0" borderId="107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0" xfId="0" applyBorder="1" applyAlignment="1">
      <alignment horizontal="center" textRotation="90"/>
    </xf>
    <xf numFmtId="0" fontId="0" fillId="0" borderId="121" xfId="0" applyBorder="1" applyAlignment="1">
      <alignment horizontal="center" textRotation="90"/>
    </xf>
    <xf numFmtId="0" fontId="0" fillId="0" borderId="122" xfId="0" applyBorder="1" applyAlignment="1">
      <alignment horizontal="center" textRotation="90"/>
    </xf>
    <xf numFmtId="0" fontId="0" fillId="0" borderId="95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84" zoomScaleNormal="84" zoomScalePageLayoutView="0" workbookViewId="0" topLeftCell="A8">
      <selection activeCell="S13" sqref="S13"/>
    </sheetView>
  </sheetViews>
  <sheetFormatPr defaultColWidth="9.140625" defaultRowHeight="15"/>
  <cols>
    <col min="1" max="1" width="3.7109375" style="0" customWidth="1"/>
    <col min="2" max="2" width="3.00390625" style="0" customWidth="1"/>
    <col min="3" max="3" width="21.7109375" style="0" customWidth="1"/>
    <col min="4" max="4" width="42.00390625" style="0" customWidth="1"/>
    <col min="5" max="5" width="4.00390625" style="0" customWidth="1"/>
    <col min="6" max="6" width="4.8515625" style="0" customWidth="1"/>
    <col min="7" max="7" width="4.00390625" style="0" customWidth="1"/>
    <col min="8" max="8" width="4.421875" style="0" customWidth="1"/>
    <col min="9" max="10" width="4.7109375" style="0" customWidth="1"/>
    <col min="11" max="11" width="5.28125" style="0" customWidth="1"/>
    <col min="12" max="12" width="4.421875" style="0" customWidth="1"/>
    <col min="13" max="13" width="4.28125" style="0" customWidth="1"/>
    <col min="14" max="14" width="5.28125" style="0" customWidth="1"/>
    <col min="15" max="15" width="4.57421875" style="0" customWidth="1"/>
    <col min="16" max="18" width="3.8515625" style="0" customWidth="1"/>
    <col min="19" max="19" width="11.57421875" style="0" bestFit="1" customWidth="1"/>
  </cols>
  <sheetData>
    <row r="1" spans="1:19" ht="15">
      <c r="A1" s="141" t="s">
        <v>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5.75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9.5" customHeight="1" thickBot="1">
      <c r="A3" s="170"/>
      <c r="B3" s="162" t="s">
        <v>0</v>
      </c>
      <c r="C3" s="158" t="s">
        <v>1</v>
      </c>
      <c r="D3" s="160" t="s">
        <v>2</v>
      </c>
      <c r="E3" s="150"/>
      <c r="F3" s="143" t="s">
        <v>4</v>
      </c>
      <c r="G3" s="144"/>
      <c r="H3" s="144"/>
      <c r="I3" s="144"/>
      <c r="J3" s="144"/>
      <c r="K3" s="144"/>
      <c r="L3" s="144"/>
      <c r="M3" s="144"/>
      <c r="N3" s="144"/>
      <c r="O3" s="145"/>
      <c r="P3" s="36"/>
      <c r="Q3" s="150" t="s">
        <v>3</v>
      </c>
      <c r="R3" s="37"/>
      <c r="S3" s="38"/>
    </row>
    <row r="4" spans="1:19" ht="120" customHeight="1" thickBot="1">
      <c r="A4" s="171"/>
      <c r="B4" s="163"/>
      <c r="C4" s="159"/>
      <c r="D4" s="161"/>
      <c r="E4" s="151"/>
      <c r="F4" s="97" t="s">
        <v>5</v>
      </c>
      <c r="G4" s="98" t="s">
        <v>6</v>
      </c>
      <c r="H4" s="98" t="s">
        <v>7</v>
      </c>
      <c r="I4" s="98" t="s">
        <v>8</v>
      </c>
      <c r="J4" s="98" t="s">
        <v>12</v>
      </c>
      <c r="K4" s="98" t="s">
        <v>11</v>
      </c>
      <c r="L4" s="98" t="s">
        <v>55</v>
      </c>
      <c r="M4" s="99" t="s">
        <v>10</v>
      </c>
      <c r="N4" s="100" t="s">
        <v>9</v>
      </c>
      <c r="O4" s="101"/>
      <c r="P4" s="102" t="s">
        <v>53</v>
      </c>
      <c r="Q4" s="151"/>
      <c r="R4" s="97" t="s">
        <v>56</v>
      </c>
      <c r="S4" s="38" t="s">
        <v>54</v>
      </c>
    </row>
    <row r="5" spans="1:19" ht="21.75" customHeight="1" thickBot="1">
      <c r="A5" s="124"/>
      <c r="B5" s="103"/>
      <c r="C5" s="112"/>
      <c r="D5" s="113" t="s">
        <v>60</v>
      </c>
      <c r="E5" s="104"/>
      <c r="F5" s="105">
        <v>1</v>
      </c>
      <c r="G5" s="106">
        <v>3</v>
      </c>
      <c r="H5" s="106">
        <v>2</v>
      </c>
      <c r="I5" s="106">
        <v>4</v>
      </c>
      <c r="J5" s="106">
        <v>1</v>
      </c>
      <c r="K5" s="106">
        <v>2</v>
      </c>
      <c r="L5" s="106">
        <v>3</v>
      </c>
      <c r="M5" s="107">
        <v>2</v>
      </c>
      <c r="N5" s="108">
        <v>3</v>
      </c>
      <c r="O5" s="109"/>
      <c r="P5" s="110"/>
      <c r="Q5" s="104"/>
      <c r="R5" s="111"/>
      <c r="S5" s="112"/>
    </row>
    <row r="6" spans="1:19" ht="30" customHeight="1">
      <c r="A6" s="181" t="s">
        <v>59</v>
      </c>
      <c r="B6" s="6">
        <v>1</v>
      </c>
      <c r="C6" s="125" t="s">
        <v>13</v>
      </c>
      <c r="D6" s="114" t="s">
        <v>14</v>
      </c>
      <c r="E6" s="6"/>
      <c r="F6" s="6">
        <v>42</v>
      </c>
      <c r="G6" s="6">
        <v>29</v>
      </c>
      <c r="H6" s="6">
        <v>30</v>
      </c>
      <c r="I6" s="6">
        <v>38</v>
      </c>
      <c r="J6" s="6">
        <v>36</v>
      </c>
      <c r="K6" s="6">
        <v>49</v>
      </c>
      <c r="L6" s="6">
        <v>63</v>
      </c>
      <c r="M6" s="7">
        <v>38</v>
      </c>
      <c r="N6" s="39">
        <v>36</v>
      </c>
      <c r="O6" s="40"/>
      <c r="P6" s="43"/>
      <c r="Q6" s="6" t="s">
        <v>57</v>
      </c>
      <c r="R6" s="27">
        <f>AVERAGE(F6:P6)</f>
        <v>40.111111111111114</v>
      </c>
      <c r="S6" s="70"/>
    </row>
    <row r="7" spans="1:19" ht="30.75" customHeight="1">
      <c r="A7" s="181"/>
      <c r="B7" s="2">
        <v>2</v>
      </c>
      <c r="C7" s="126" t="s">
        <v>15</v>
      </c>
      <c r="D7" s="115" t="s">
        <v>16</v>
      </c>
      <c r="E7" s="2"/>
      <c r="F7" s="2">
        <v>1</v>
      </c>
      <c r="G7" s="2">
        <v>1</v>
      </c>
      <c r="H7" s="2">
        <v>1</v>
      </c>
      <c r="I7" s="2">
        <v>1</v>
      </c>
      <c r="J7" s="2">
        <v>0</v>
      </c>
      <c r="K7" s="2">
        <v>1</v>
      </c>
      <c r="L7" s="2">
        <v>1</v>
      </c>
      <c r="M7" s="3">
        <v>0</v>
      </c>
      <c r="N7" s="34">
        <v>1</v>
      </c>
      <c r="O7" s="41"/>
      <c r="P7" s="44">
        <f>SUM(F7:N7)</f>
        <v>7</v>
      </c>
      <c r="Q7" s="2">
        <v>1</v>
      </c>
      <c r="R7" s="27">
        <f aca="true" t="shared" si="0" ref="R7:R17">AVERAGE(F7:O7)</f>
        <v>0.7777777777777778</v>
      </c>
      <c r="S7" s="71">
        <f>R7*100</f>
        <v>77.77777777777779</v>
      </c>
    </row>
    <row r="8" spans="1:19" ht="30" customHeight="1">
      <c r="A8" s="181"/>
      <c r="B8" s="2">
        <v>3</v>
      </c>
      <c r="C8" s="126" t="s">
        <v>17</v>
      </c>
      <c r="D8" s="115" t="s">
        <v>18</v>
      </c>
      <c r="E8" s="2"/>
      <c r="F8" s="2">
        <v>1</v>
      </c>
      <c r="G8" s="2">
        <v>0</v>
      </c>
      <c r="H8" s="2">
        <v>1</v>
      </c>
      <c r="I8" s="2">
        <v>0</v>
      </c>
      <c r="J8" s="2">
        <v>1</v>
      </c>
      <c r="K8" s="2">
        <v>1</v>
      </c>
      <c r="L8" s="2"/>
      <c r="M8" s="3">
        <v>0</v>
      </c>
      <c r="N8" s="34">
        <v>1</v>
      </c>
      <c r="O8" s="41"/>
      <c r="P8" s="44">
        <f aca="true" t="shared" si="1" ref="P8:P28">SUM(F8:N8)</f>
        <v>5</v>
      </c>
      <c r="Q8" s="2">
        <v>1</v>
      </c>
      <c r="R8" s="27">
        <f t="shared" si="0"/>
        <v>0.625</v>
      </c>
      <c r="S8" s="71">
        <f aca="true" t="shared" si="2" ref="S8:S27">R8*100</f>
        <v>62.5</v>
      </c>
    </row>
    <row r="9" spans="1:19" ht="30" customHeight="1">
      <c r="A9" s="181"/>
      <c r="B9" s="2">
        <v>4</v>
      </c>
      <c r="C9" s="126" t="s">
        <v>19</v>
      </c>
      <c r="D9" s="115" t="s">
        <v>20</v>
      </c>
      <c r="E9" s="2"/>
      <c r="F9" s="2">
        <v>1</v>
      </c>
      <c r="G9" s="2">
        <v>0</v>
      </c>
      <c r="H9" s="2">
        <v>1</v>
      </c>
      <c r="I9" s="2">
        <v>1</v>
      </c>
      <c r="J9" s="2">
        <v>0</v>
      </c>
      <c r="K9" s="2">
        <v>1</v>
      </c>
      <c r="L9" s="2">
        <v>1</v>
      </c>
      <c r="M9" s="3">
        <v>1</v>
      </c>
      <c r="N9" s="34">
        <v>1</v>
      </c>
      <c r="O9" s="41"/>
      <c r="P9" s="44">
        <f t="shared" si="1"/>
        <v>7</v>
      </c>
      <c r="Q9" s="2">
        <v>1</v>
      </c>
      <c r="R9" s="27">
        <f t="shared" si="0"/>
        <v>0.7777777777777778</v>
      </c>
      <c r="S9" s="71">
        <f t="shared" si="2"/>
        <v>77.77777777777779</v>
      </c>
    </row>
    <row r="10" spans="1:19" ht="30" customHeight="1">
      <c r="A10" s="181"/>
      <c r="B10" s="177">
        <v>5</v>
      </c>
      <c r="C10" s="126" t="s">
        <v>19</v>
      </c>
      <c r="D10" s="115" t="s">
        <v>21</v>
      </c>
      <c r="E10" s="2"/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3">
        <v>1</v>
      </c>
      <c r="N10" s="34">
        <v>1</v>
      </c>
      <c r="O10" s="41"/>
      <c r="P10" s="44">
        <f t="shared" si="1"/>
        <v>9</v>
      </c>
      <c r="Q10" s="2">
        <v>1</v>
      </c>
      <c r="R10" s="27">
        <f t="shared" si="0"/>
        <v>1</v>
      </c>
      <c r="S10" s="71">
        <f t="shared" si="2"/>
        <v>100</v>
      </c>
    </row>
    <row r="11" spans="1:19" ht="30" customHeight="1">
      <c r="A11" s="181"/>
      <c r="B11" s="178"/>
      <c r="C11" s="126" t="s">
        <v>19</v>
      </c>
      <c r="D11" s="115" t="s">
        <v>22</v>
      </c>
      <c r="E11" s="2"/>
      <c r="F11" s="2">
        <v>1</v>
      </c>
      <c r="G11" s="2">
        <v>1</v>
      </c>
      <c r="H11" s="2">
        <v>0</v>
      </c>
      <c r="I11" s="2">
        <v>0</v>
      </c>
      <c r="J11" s="2">
        <v>1</v>
      </c>
      <c r="K11" s="2">
        <v>1</v>
      </c>
      <c r="L11" s="2">
        <v>0</v>
      </c>
      <c r="M11" s="3">
        <v>0</v>
      </c>
      <c r="N11" s="34">
        <v>1</v>
      </c>
      <c r="O11" s="41"/>
      <c r="P11" s="44">
        <f t="shared" si="1"/>
        <v>5</v>
      </c>
      <c r="Q11" s="2">
        <v>1</v>
      </c>
      <c r="R11" s="27">
        <f t="shared" si="0"/>
        <v>0.5555555555555556</v>
      </c>
      <c r="S11" s="71">
        <f t="shared" si="2"/>
        <v>55.55555555555556</v>
      </c>
    </row>
    <row r="12" spans="1:19" ht="30" customHeight="1">
      <c r="A12" s="181"/>
      <c r="B12" s="175">
        <v>6</v>
      </c>
      <c r="C12" s="127" t="s">
        <v>23</v>
      </c>
      <c r="D12" s="116" t="s">
        <v>24</v>
      </c>
      <c r="E12" s="1"/>
      <c r="F12" s="1">
        <v>1</v>
      </c>
      <c r="G12" s="1">
        <v>0</v>
      </c>
      <c r="H12" s="1">
        <v>0</v>
      </c>
      <c r="I12" s="1">
        <v>1</v>
      </c>
      <c r="J12" s="1">
        <v>0</v>
      </c>
      <c r="K12" s="1">
        <v>1</v>
      </c>
      <c r="L12" s="1">
        <v>1</v>
      </c>
      <c r="M12" s="4">
        <v>0</v>
      </c>
      <c r="N12" s="35">
        <v>1</v>
      </c>
      <c r="O12" s="42"/>
      <c r="P12" s="44">
        <f t="shared" si="1"/>
        <v>5</v>
      </c>
      <c r="Q12" s="1">
        <v>1</v>
      </c>
      <c r="R12" s="27">
        <f t="shared" si="0"/>
        <v>0.5555555555555556</v>
      </c>
      <c r="S12" s="71">
        <f t="shared" si="2"/>
        <v>55.55555555555556</v>
      </c>
    </row>
    <row r="13" spans="1:19" ht="30.75" customHeight="1" thickBot="1">
      <c r="A13" s="181"/>
      <c r="B13" s="176"/>
      <c r="C13" s="128" t="s">
        <v>23</v>
      </c>
      <c r="D13" s="117" t="s">
        <v>25</v>
      </c>
      <c r="E13" s="8"/>
      <c r="F13" s="8">
        <v>1</v>
      </c>
      <c r="G13" s="8">
        <v>0</v>
      </c>
      <c r="H13" s="8">
        <v>1</v>
      </c>
      <c r="I13" s="8">
        <v>1</v>
      </c>
      <c r="J13" s="8">
        <v>0</v>
      </c>
      <c r="K13" s="8">
        <v>1</v>
      </c>
      <c r="L13" s="8">
        <v>1</v>
      </c>
      <c r="M13" s="31">
        <v>0</v>
      </c>
      <c r="N13" s="81">
        <v>1</v>
      </c>
      <c r="O13" s="82"/>
      <c r="P13" s="45">
        <f t="shared" si="1"/>
        <v>6</v>
      </c>
      <c r="Q13" s="8">
        <v>1</v>
      </c>
      <c r="R13" s="32">
        <f t="shared" si="0"/>
        <v>0.6666666666666666</v>
      </c>
      <c r="S13" s="72">
        <f t="shared" si="2"/>
        <v>66.66666666666666</v>
      </c>
    </row>
    <row r="14" spans="1:19" ht="15" customHeight="1">
      <c r="A14" s="182"/>
      <c r="B14" s="152" t="s">
        <v>26</v>
      </c>
      <c r="C14" s="129" t="s">
        <v>27</v>
      </c>
      <c r="D14" s="93" t="s">
        <v>31</v>
      </c>
      <c r="E14" s="83"/>
      <c r="F14" s="83">
        <f aca="true" t="shared" si="3" ref="F14:N14">F8</f>
        <v>1</v>
      </c>
      <c r="G14" s="83">
        <f t="shared" si="3"/>
        <v>0</v>
      </c>
      <c r="H14" s="83">
        <f t="shared" si="3"/>
        <v>1</v>
      </c>
      <c r="I14" s="83">
        <f t="shared" si="3"/>
        <v>0</v>
      </c>
      <c r="J14" s="83">
        <f t="shared" si="3"/>
        <v>1</v>
      </c>
      <c r="K14" s="83">
        <f t="shared" si="3"/>
        <v>1</v>
      </c>
      <c r="L14" s="83">
        <f t="shared" si="3"/>
        <v>0</v>
      </c>
      <c r="M14" s="83">
        <f t="shared" si="3"/>
        <v>0</v>
      </c>
      <c r="N14" s="83">
        <f t="shared" si="3"/>
        <v>1</v>
      </c>
      <c r="O14" s="92"/>
      <c r="P14" s="84"/>
      <c r="Q14" s="93">
        <f>Q8</f>
        <v>1</v>
      </c>
      <c r="R14" s="26">
        <f t="shared" si="0"/>
        <v>0.5555555555555556</v>
      </c>
      <c r="S14" s="85"/>
    </row>
    <row r="15" spans="1:19" ht="15">
      <c r="A15" s="182"/>
      <c r="B15" s="153"/>
      <c r="C15" s="130" t="s">
        <v>28</v>
      </c>
      <c r="D15" s="5" t="s">
        <v>31</v>
      </c>
      <c r="E15" s="1"/>
      <c r="F15" s="1">
        <f aca="true" t="shared" si="4" ref="F15:N15">SUM(F7,F12,F13)</f>
        <v>3</v>
      </c>
      <c r="G15" s="1">
        <f t="shared" si="4"/>
        <v>1</v>
      </c>
      <c r="H15" s="1">
        <f t="shared" si="4"/>
        <v>2</v>
      </c>
      <c r="I15" s="1">
        <f t="shared" si="4"/>
        <v>3</v>
      </c>
      <c r="J15" s="1">
        <f t="shared" si="4"/>
        <v>0</v>
      </c>
      <c r="K15" s="1">
        <f t="shared" si="4"/>
        <v>3</v>
      </c>
      <c r="L15" s="1">
        <f t="shared" si="4"/>
        <v>3</v>
      </c>
      <c r="M15" s="1">
        <f t="shared" si="4"/>
        <v>0</v>
      </c>
      <c r="N15" s="1">
        <f t="shared" si="4"/>
        <v>3</v>
      </c>
      <c r="O15" s="4"/>
      <c r="P15" s="95"/>
      <c r="Q15" s="5">
        <f>SUM(Q7,Q12,Q13)</f>
        <v>3</v>
      </c>
      <c r="R15" s="27">
        <f t="shared" si="0"/>
        <v>2</v>
      </c>
      <c r="S15" s="71"/>
    </row>
    <row r="16" spans="1:19" ht="15.75" thickBot="1">
      <c r="A16" s="182"/>
      <c r="B16" s="153"/>
      <c r="C16" s="131" t="s">
        <v>29</v>
      </c>
      <c r="D16" s="94" t="s">
        <v>31</v>
      </c>
      <c r="E16" s="8"/>
      <c r="F16" s="8">
        <f aca="true" t="shared" si="5" ref="F16:N16">SUM(F9,F10,F11)</f>
        <v>3</v>
      </c>
      <c r="G16" s="8">
        <f t="shared" si="5"/>
        <v>2</v>
      </c>
      <c r="H16" s="8">
        <f t="shared" si="5"/>
        <v>2</v>
      </c>
      <c r="I16" s="8">
        <f t="shared" si="5"/>
        <v>2</v>
      </c>
      <c r="J16" s="8">
        <f t="shared" si="5"/>
        <v>2</v>
      </c>
      <c r="K16" s="8">
        <f t="shared" si="5"/>
        <v>3</v>
      </c>
      <c r="L16" s="8">
        <f t="shared" si="5"/>
        <v>2</v>
      </c>
      <c r="M16" s="8">
        <f t="shared" si="5"/>
        <v>2</v>
      </c>
      <c r="N16" s="8">
        <f t="shared" si="5"/>
        <v>3</v>
      </c>
      <c r="O16" s="31"/>
      <c r="P16" s="96"/>
      <c r="Q16" s="94">
        <f>SUM(Q9,Q10,Q11)</f>
        <v>3</v>
      </c>
      <c r="R16" s="32">
        <f t="shared" si="0"/>
        <v>2.3333333333333335</v>
      </c>
      <c r="S16" s="72"/>
    </row>
    <row r="17" spans="1:19" ht="15.75" thickBot="1">
      <c r="A17" s="182"/>
      <c r="B17" s="154"/>
      <c r="C17" s="132" t="s">
        <v>30</v>
      </c>
      <c r="D17" s="118" t="s">
        <v>32</v>
      </c>
      <c r="E17" s="33"/>
      <c r="F17" s="33">
        <f aca="true" t="shared" si="6" ref="F17:N17">SUM(F14,F15,F16)</f>
        <v>7</v>
      </c>
      <c r="G17" s="33">
        <f t="shared" si="6"/>
        <v>3</v>
      </c>
      <c r="H17" s="33">
        <f t="shared" si="6"/>
        <v>5</v>
      </c>
      <c r="I17" s="33">
        <f t="shared" si="6"/>
        <v>5</v>
      </c>
      <c r="J17" s="33">
        <f t="shared" si="6"/>
        <v>3</v>
      </c>
      <c r="K17" s="33">
        <f t="shared" si="6"/>
        <v>7</v>
      </c>
      <c r="L17" s="33">
        <f t="shared" si="6"/>
        <v>5</v>
      </c>
      <c r="M17" s="33">
        <f t="shared" si="6"/>
        <v>2</v>
      </c>
      <c r="N17" s="33">
        <f t="shared" si="6"/>
        <v>7</v>
      </c>
      <c r="O17" s="33"/>
      <c r="P17" s="46"/>
      <c r="Q17" s="33">
        <f>SUM(Q14,Q15,Q16)</f>
        <v>7</v>
      </c>
      <c r="R17" s="79">
        <f t="shared" si="0"/>
        <v>4.888888888888889</v>
      </c>
      <c r="S17" s="80">
        <f>AVERAGE(S7:S13)</f>
        <v>70.83333333333333</v>
      </c>
    </row>
    <row r="18" spans="1:19" ht="30" customHeight="1" thickBot="1">
      <c r="A18" s="172"/>
      <c r="B18" s="173"/>
      <c r="C18" s="174"/>
      <c r="D18" s="146" t="s">
        <v>33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/>
    </row>
    <row r="19" spans="1:19" ht="30" customHeight="1" thickBot="1">
      <c r="A19" s="179" t="s">
        <v>58</v>
      </c>
      <c r="B19" s="69">
        <v>7</v>
      </c>
      <c r="C19" s="133" t="s">
        <v>35</v>
      </c>
      <c r="D19" s="119" t="s">
        <v>34</v>
      </c>
      <c r="E19" s="9"/>
      <c r="F19" s="10">
        <v>1</v>
      </c>
      <c r="G19" s="11">
        <v>1</v>
      </c>
      <c r="H19" s="11">
        <v>0</v>
      </c>
      <c r="I19" s="11">
        <v>0</v>
      </c>
      <c r="J19" s="11">
        <v>0</v>
      </c>
      <c r="K19" s="11">
        <v>1</v>
      </c>
      <c r="L19" s="11">
        <v>1</v>
      </c>
      <c r="M19" s="11">
        <v>1</v>
      </c>
      <c r="N19" s="76">
        <v>1</v>
      </c>
      <c r="O19" s="12"/>
      <c r="P19" s="47">
        <f t="shared" si="1"/>
        <v>6</v>
      </c>
      <c r="Q19" s="86">
        <v>1</v>
      </c>
      <c r="R19" s="28">
        <f aca="true" t="shared" si="7" ref="R19:R24">AVERAGE(F19:O19)</f>
        <v>0.6666666666666666</v>
      </c>
      <c r="S19" s="49">
        <f t="shared" si="2"/>
        <v>66.66666666666666</v>
      </c>
    </row>
    <row r="20" spans="1:19" ht="30" customHeight="1" thickBot="1">
      <c r="A20" s="179"/>
      <c r="B20" s="17">
        <v>8</v>
      </c>
      <c r="C20" s="134" t="s">
        <v>35</v>
      </c>
      <c r="D20" s="120" t="s">
        <v>36</v>
      </c>
      <c r="E20" s="14"/>
      <c r="F20" s="15">
        <v>1</v>
      </c>
      <c r="G20" s="13">
        <v>1</v>
      </c>
      <c r="H20" s="13">
        <v>0</v>
      </c>
      <c r="I20" s="13">
        <v>1</v>
      </c>
      <c r="J20" s="13">
        <v>0</v>
      </c>
      <c r="K20" s="13">
        <v>0</v>
      </c>
      <c r="L20" s="13">
        <v>1</v>
      </c>
      <c r="M20" s="13">
        <v>0</v>
      </c>
      <c r="N20" s="77">
        <v>1</v>
      </c>
      <c r="O20" s="16"/>
      <c r="P20" s="47">
        <f t="shared" si="1"/>
        <v>5</v>
      </c>
      <c r="Q20" s="87">
        <v>1</v>
      </c>
      <c r="R20" s="29">
        <f t="shared" si="7"/>
        <v>0.5555555555555556</v>
      </c>
      <c r="S20" s="50">
        <f t="shared" si="2"/>
        <v>55.55555555555556</v>
      </c>
    </row>
    <row r="21" spans="1:19" ht="30" customHeight="1" thickBot="1">
      <c r="A21" s="179"/>
      <c r="B21" s="17">
        <v>8</v>
      </c>
      <c r="C21" s="135" t="s">
        <v>35</v>
      </c>
      <c r="D21" s="120" t="s">
        <v>37</v>
      </c>
      <c r="E21" s="14"/>
      <c r="F21" s="15">
        <v>0</v>
      </c>
      <c r="G21" s="13">
        <v>0</v>
      </c>
      <c r="H21" s="13">
        <v>1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77">
        <v>1</v>
      </c>
      <c r="O21" s="16"/>
      <c r="P21" s="47">
        <f t="shared" si="1"/>
        <v>3</v>
      </c>
      <c r="Q21" s="87">
        <v>1</v>
      </c>
      <c r="R21" s="29">
        <f t="shared" si="7"/>
        <v>0.3333333333333333</v>
      </c>
      <c r="S21" s="50">
        <f t="shared" si="2"/>
        <v>33.33333333333333</v>
      </c>
    </row>
    <row r="22" spans="1:19" ht="30" customHeight="1" thickBot="1">
      <c r="A22" s="179"/>
      <c r="B22" s="17">
        <v>9</v>
      </c>
      <c r="C22" s="134" t="s">
        <v>19</v>
      </c>
      <c r="D22" s="120" t="s">
        <v>38</v>
      </c>
      <c r="E22" s="14"/>
      <c r="F22" s="15">
        <v>1</v>
      </c>
      <c r="G22" s="13">
        <v>0</v>
      </c>
      <c r="H22" s="13">
        <v>1</v>
      </c>
      <c r="I22" s="13">
        <v>1</v>
      </c>
      <c r="J22" s="13">
        <v>1</v>
      </c>
      <c r="K22" s="13">
        <v>1</v>
      </c>
      <c r="L22" s="13">
        <v>0</v>
      </c>
      <c r="M22" s="13">
        <v>1</v>
      </c>
      <c r="N22" s="77">
        <v>1</v>
      </c>
      <c r="O22" s="16"/>
      <c r="P22" s="47">
        <f t="shared" si="1"/>
        <v>7</v>
      </c>
      <c r="Q22" s="87">
        <v>1</v>
      </c>
      <c r="R22" s="29">
        <f t="shared" si="7"/>
        <v>0.7777777777777778</v>
      </c>
      <c r="S22" s="50">
        <f t="shared" si="2"/>
        <v>77.77777777777779</v>
      </c>
    </row>
    <row r="23" spans="1:19" ht="30" customHeight="1" thickBot="1">
      <c r="A23" s="179"/>
      <c r="B23" s="17">
        <v>10</v>
      </c>
      <c r="C23" s="134" t="s">
        <v>39</v>
      </c>
      <c r="D23" s="120" t="s">
        <v>40</v>
      </c>
      <c r="E23" s="14"/>
      <c r="F23" s="15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0</v>
      </c>
      <c r="M23" s="13">
        <v>1</v>
      </c>
      <c r="N23" s="77">
        <v>1</v>
      </c>
      <c r="O23" s="16"/>
      <c r="P23" s="47">
        <f t="shared" si="1"/>
        <v>8</v>
      </c>
      <c r="Q23" s="87">
        <v>1</v>
      </c>
      <c r="R23" s="29">
        <f t="shared" si="7"/>
        <v>0.8888888888888888</v>
      </c>
      <c r="S23" s="50">
        <f>R23*100</f>
        <v>88.88888888888889</v>
      </c>
    </row>
    <row r="24" spans="1:19" ht="30.75" thickBot="1">
      <c r="A24" s="179"/>
      <c r="B24" s="53">
        <v>11</v>
      </c>
      <c r="C24" s="136" t="s">
        <v>41</v>
      </c>
      <c r="D24" s="121" t="s">
        <v>42</v>
      </c>
      <c r="E24" s="55"/>
      <c r="F24" s="56">
        <v>1</v>
      </c>
      <c r="G24" s="54">
        <v>1</v>
      </c>
      <c r="H24" s="54">
        <v>0</v>
      </c>
      <c r="I24" s="54">
        <v>1</v>
      </c>
      <c r="J24" s="54">
        <v>1</v>
      </c>
      <c r="K24" s="54">
        <v>1</v>
      </c>
      <c r="L24" s="54">
        <v>1</v>
      </c>
      <c r="M24" s="54">
        <v>0</v>
      </c>
      <c r="N24" s="78">
        <v>1</v>
      </c>
      <c r="O24" s="57"/>
      <c r="P24" s="58">
        <f t="shared" si="1"/>
        <v>7</v>
      </c>
      <c r="Q24" s="88">
        <v>1</v>
      </c>
      <c r="R24" s="59">
        <f t="shared" si="7"/>
        <v>0.7777777777777778</v>
      </c>
      <c r="S24" s="60">
        <f t="shared" si="2"/>
        <v>77.77777777777779</v>
      </c>
    </row>
    <row r="25" spans="1:19" ht="15.75" thickBot="1">
      <c r="A25" s="179"/>
      <c r="B25" s="155" t="s">
        <v>26</v>
      </c>
      <c r="C25" s="137" t="s">
        <v>27</v>
      </c>
      <c r="D25" s="65" t="s">
        <v>43</v>
      </c>
      <c r="E25" s="63"/>
      <c r="F25" s="64"/>
      <c r="G25" s="61"/>
      <c r="H25" s="61"/>
      <c r="I25" s="61"/>
      <c r="J25" s="61"/>
      <c r="K25" s="61"/>
      <c r="L25" s="61"/>
      <c r="M25" s="61"/>
      <c r="N25" s="62"/>
      <c r="O25" s="65"/>
      <c r="P25" s="66"/>
      <c r="Q25" s="89"/>
      <c r="R25" s="67"/>
      <c r="S25" s="68"/>
    </row>
    <row r="26" spans="1:19" ht="30.75" thickBot="1">
      <c r="A26" s="179"/>
      <c r="B26" s="156"/>
      <c r="C26" s="134" t="s">
        <v>44</v>
      </c>
      <c r="D26" s="120" t="s">
        <v>46</v>
      </c>
      <c r="E26" s="14"/>
      <c r="F26" s="14">
        <f aca="true" t="shared" si="8" ref="F26:N26">SUM(F23,F24)</f>
        <v>2</v>
      </c>
      <c r="G26" s="14">
        <f t="shared" si="8"/>
        <v>2</v>
      </c>
      <c r="H26" s="14">
        <f t="shared" si="8"/>
        <v>1</v>
      </c>
      <c r="I26" s="14">
        <f t="shared" si="8"/>
        <v>2</v>
      </c>
      <c r="J26" s="14">
        <f t="shared" si="8"/>
        <v>2</v>
      </c>
      <c r="K26" s="14">
        <f t="shared" si="8"/>
        <v>2</v>
      </c>
      <c r="L26" s="14">
        <f t="shared" si="8"/>
        <v>1</v>
      </c>
      <c r="M26" s="14">
        <f t="shared" si="8"/>
        <v>1</v>
      </c>
      <c r="N26" s="14">
        <f t="shared" si="8"/>
        <v>2</v>
      </c>
      <c r="O26" s="14"/>
      <c r="P26" s="47">
        <f t="shared" si="1"/>
        <v>15</v>
      </c>
      <c r="Q26" s="87">
        <v>2</v>
      </c>
      <c r="R26" s="29">
        <f>AVERAGE(F26:O26)</f>
        <v>1.6666666666666667</v>
      </c>
      <c r="S26" s="50">
        <f>AVERAGE(S24,S23)</f>
        <v>83.33333333333334</v>
      </c>
    </row>
    <row r="27" spans="1:19" ht="15.75" thickBot="1">
      <c r="A27" s="179"/>
      <c r="B27" s="156"/>
      <c r="C27" s="134" t="s">
        <v>29</v>
      </c>
      <c r="D27" s="120" t="s">
        <v>47</v>
      </c>
      <c r="E27" s="14"/>
      <c r="F27" s="14">
        <f aca="true" t="shared" si="9" ref="F27:N27">F22</f>
        <v>1</v>
      </c>
      <c r="G27" s="14">
        <f t="shared" si="9"/>
        <v>0</v>
      </c>
      <c r="H27" s="14">
        <f t="shared" si="9"/>
        <v>1</v>
      </c>
      <c r="I27" s="14">
        <f t="shared" si="9"/>
        <v>1</v>
      </c>
      <c r="J27" s="14">
        <f t="shared" si="9"/>
        <v>1</v>
      </c>
      <c r="K27" s="14">
        <f t="shared" si="9"/>
        <v>1</v>
      </c>
      <c r="L27" s="14">
        <f t="shared" si="9"/>
        <v>0</v>
      </c>
      <c r="M27" s="14">
        <f t="shared" si="9"/>
        <v>1</v>
      </c>
      <c r="N27" s="14">
        <f t="shared" si="9"/>
        <v>1</v>
      </c>
      <c r="O27" s="14"/>
      <c r="P27" s="47">
        <f t="shared" si="1"/>
        <v>7</v>
      </c>
      <c r="Q27" s="87">
        <v>1</v>
      </c>
      <c r="R27" s="29">
        <f>AVERAGE(F27:O27)</f>
        <v>0.7777777777777778</v>
      </c>
      <c r="S27" s="50">
        <f t="shared" si="2"/>
        <v>77.77777777777779</v>
      </c>
    </row>
    <row r="28" spans="1:19" ht="15.75" thickBot="1">
      <c r="A28" s="179"/>
      <c r="B28" s="156"/>
      <c r="C28" s="136" t="s">
        <v>45</v>
      </c>
      <c r="D28" s="121" t="s">
        <v>48</v>
      </c>
      <c r="E28" s="55"/>
      <c r="F28" s="55">
        <f aca="true" t="shared" si="10" ref="F28:N28">SUM(F19,F20,F21)</f>
        <v>2</v>
      </c>
      <c r="G28" s="55">
        <f t="shared" si="10"/>
        <v>2</v>
      </c>
      <c r="H28" s="55">
        <f t="shared" si="10"/>
        <v>1</v>
      </c>
      <c r="I28" s="55">
        <f t="shared" si="10"/>
        <v>2</v>
      </c>
      <c r="J28" s="55">
        <f t="shared" si="10"/>
        <v>0</v>
      </c>
      <c r="K28" s="55">
        <f t="shared" si="10"/>
        <v>1</v>
      </c>
      <c r="L28" s="55">
        <f t="shared" si="10"/>
        <v>2</v>
      </c>
      <c r="M28" s="55">
        <f t="shared" si="10"/>
        <v>1</v>
      </c>
      <c r="N28" s="55">
        <f t="shared" si="10"/>
        <v>3</v>
      </c>
      <c r="O28" s="55"/>
      <c r="P28" s="58">
        <f t="shared" si="1"/>
        <v>14</v>
      </c>
      <c r="Q28" s="88">
        <v>3</v>
      </c>
      <c r="R28" s="59">
        <f>AVERAGE(F28:O28)</f>
        <v>1.5555555555555556</v>
      </c>
      <c r="S28" s="60">
        <f>AVERAGE(S19,S20,S21)</f>
        <v>51.85185185185185</v>
      </c>
    </row>
    <row r="29" spans="1:19" ht="15.75" thickBot="1">
      <c r="A29" s="179"/>
      <c r="B29" s="157"/>
      <c r="C29" s="138" t="s">
        <v>30</v>
      </c>
      <c r="D29" s="90" t="s">
        <v>49</v>
      </c>
      <c r="E29" s="73"/>
      <c r="F29" s="73">
        <f aca="true" t="shared" si="11" ref="F29:P29">SUM(F26:F28)</f>
        <v>5</v>
      </c>
      <c r="G29" s="73">
        <f t="shared" si="11"/>
        <v>4</v>
      </c>
      <c r="H29" s="73">
        <f t="shared" si="11"/>
        <v>3</v>
      </c>
      <c r="I29" s="73">
        <f t="shared" si="11"/>
        <v>5</v>
      </c>
      <c r="J29" s="73">
        <f t="shared" si="11"/>
        <v>3</v>
      </c>
      <c r="K29" s="73">
        <f t="shared" si="11"/>
        <v>4</v>
      </c>
      <c r="L29" s="73">
        <f t="shared" si="11"/>
        <v>3</v>
      </c>
      <c r="M29" s="73">
        <f t="shared" si="11"/>
        <v>3</v>
      </c>
      <c r="N29" s="73">
        <f t="shared" si="11"/>
        <v>6</v>
      </c>
      <c r="O29" s="73"/>
      <c r="P29" s="73">
        <f t="shared" si="11"/>
        <v>36</v>
      </c>
      <c r="Q29" s="90">
        <v>6</v>
      </c>
      <c r="R29" s="74">
        <f>AVERAGE(F29:O29)</f>
        <v>4</v>
      </c>
      <c r="S29" s="75">
        <f>AVERAGE(S26,S27,S28)</f>
        <v>70.98765432098766</v>
      </c>
    </row>
    <row r="30" spans="1:19" ht="15.75" customHeight="1" thickBot="1">
      <c r="A30" s="180"/>
      <c r="B30" s="168"/>
      <c r="C30" s="169"/>
      <c r="D30" s="148" t="s">
        <v>50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9"/>
    </row>
    <row r="31" spans="1:19" ht="16.5" customHeight="1" thickBot="1">
      <c r="A31" s="139"/>
      <c r="B31" s="164" t="s">
        <v>52</v>
      </c>
      <c r="C31" s="165"/>
      <c r="D31" s="122" t="s">
        <v>51</v>
      </c>
      <c r="E31" s="20"/>
      <c r="F31" s="21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2">
        <v>0</v>
      </c>
      <c r="O31" s="23"/>
      <c r="P31" s="48"/>
      <c r="Q31" s="91">
        <v>2</v>
      </c>
      <c r="R31" s="18"/>
      <c r="S31" s="51"/>
    </row>
    <row r="32" spans="1:19" ht="15.75" customHeight="1" thickBot="1">
      <c r="A32" s="140"/>
      <c r="B32" s="166"/>
      <c r="C32" s="167"/>
      <c r="D32" s="123" t="s">
        <v>30</v>
      </c>
      <c r="E32" s="24"/>
      <c r="F32" s="24">
        <f aca="true" t="shared" si="12" ref="F32:P32">SUM(F17,F29,F31)</f>
        <v>12</v>
      </c>
      <c r="G32" s="24">
        <f t="shared" si="12"/>
        <v>7</v>
      </c>
      <c r="H32" s="24">
        <f t="shared" si="12"/>
        <v>8</v>
      </c>
      <c r="I32" s="24">
        <f t="shared" si="12"/>
        <v>10</v>
      </c>
      <c r="J32" s="24">
        <f t="shared" si="12"/>
        <v>6</v>
      </c>
      <c r="K32" s="24">
        <f t="shared" si="12"/>
        <v>11</v>
      </c>
      <c r="L32" s="24">
        <f t="shared" si="12"/>
        <v>8</v>
      </c>
      <c r="M32" s="24">
        <f t="shared" si="12"/>
        <v>5</v>
      </c>
      <c r="N32" s="24">
        <f t="shared" si="12"/>
        <v>13</v>
      </c>
      <c r="O32" s="24"/>
      <c r="P32" s="24">
        <f t="shared" si="12"/>
        <v>36</v>
      </c>
      <c r="Q32" s="25">
        <v>15</v>
      </c>
      <c r="R32" s="30">
        <f>AVERAGE(F32:O32)</f>
        <v>8.88888888888889</v>
      </c>
      <c r="S32" s="52">
        <f>AVERAGE(S17,S29)</f>
        <v>70.9104938271605</v>
      </c>
    </row>
  </sheetData>
  <sheetProtection/>
  <mergeCells count="19">
    <mergeCell ref="B31:C32"/>
    <mergeCell ref="B30:C30"/>
    <mergeCell ref="A3:A4"/>
    <mergeCell ref="A18:C18"/>
    <mergeCell ref="B12:B13"/>
    <mergeCell ref="B10:B11"/>
    <mergeCell ref="A19:A30"/>
    <mergeCell ref="A6:A17"/>
    <mergeCell ref="A1:S2"/>
    <mergeCell ref="F3:O3"/>
    <mergeCell ref="D18:S18"/>
    <mergeCell ref="D30:S30"/>
    <mergeCell ref="Q3:Q4"/>
    <mergeCell ref="B14:B17"/>
    <mergeCell ref="B25:B29"/>
    <mergeCell ref="C3:C4"/>
    <mergeCell ref="D3:D4"/>
    <mergeCell ref="E3:E4"/>
    <mergeCell ref="B3:B4"/>
  </mergeCells>
  <conditionalFormatting sqref="F17:N17">
    <cfRule type="iconSet" priority="4" dxfId="0">
      <iconSet iconSet="3TrafficLights1">
        <cfvo type="percent" val="0"/>
        <cfvo type="percent" val="4"/>
        <cfvo type="percent" val="5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лормипрол</dc:creator>
  <cp:keywords/>
  <dc:description/>
  <cp:lastModifiedBy>лормипрол</cp:lastModifiedBy>
  <dcterms:created xsi:type="dcterms:W3CDTF">2013-02-25T13:48:39Z</dcterms:created>
  <dcterms:modified xsi:type="dcterms:W3CDTF">2013-03-30T06:45:21Z</dcterms:modified>
  <cp:category/>
  <cp:version/>
  <cp:contentType/>
  <cp:contentStatus/>
</cp:coreProperties>
</file>