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890" activeTab="2"/>
  </bookViews>
  <sheets>
    <sheet name="общие сведения" sheetId="1" r:id="rId1"/>
    <sheet name="1 четверть" sheetId="2" r:id="rId2"/>
    <sheet name="2 четверть" sheetId="3" r:id="rId3"/>
    <sheet name="3 четверть" sheetId="4" r:id="rId4"/>
    <sheet name="год" sheetId="5" r:id="rId5"/>
    <sheet name="I четверть" sheetId="6" r:id="rId6"/>
    <sheet name="II четверть" sheetId="7" r:id="rId7"/>
    <sheet name="сводная диаграмма" sheetId="8" r:id="rId8"/>
    <sheet name="лист" sheetId="9" r:id="rId9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<sst xmlns="http://schemas.openxmlformats.org/spreadsheetml/2006/main" count="292" uniqueCount="104">
  <si>
    <t>№</t>
  </si>
  <si>
    <t>Фамилия Имя</t>
  </si>
  <si>
    <t>русский язык</t>
  </si>
  <si>
    <t>математика</t>
  </si>
  <si>
    <t>иностранный язык</t>
  </si>
  <si>
    <t>технология</t>
  </si>
  <si>
    <t>физическая культура</t>
  </si>
  <si>
    <t>средний балл</t>
  </si>
  <si>
    <t>качество обученности</t>
  </si>
  <si>
    <t>уровень обученности</t>
  </si>
  <si>
    <t>Средний балл</t>
  </si>
  <si>
    <t>Качество обученности</t>
  </si>
  <si>
    <t>Уровень обученности</t>
  </si>
  <si>
    <t>музыка</t>
  </si>
  <si>
    <t>ИЗО</t>
  </si>
  <si>
    <t>На 1.09.2012 года:</t>
  </si>
  <si>
    <t>всего у чащихся в классе:</t>
  </si>
  <si>
    <t>, из них:</t>
  </si>
  <si>
    <t>год рождения:</t>
  </si>
  <si>
    <t>девочек</t>
  </si>
  <si>
    <t>мальчиков</t>
  </si>
  <si>
    <t xml:space="preserve">Движение за год (указывать только прибывших и выбывших в течение года) </t>
  </si>
  <si>
    <t>Фамилия Имя Отчество (полностью)</t>
  </si>
  <si>
    <t>Дата рождения (полностью)</t>
  </si>
  <si>
    <t>Откуда прибыли</t>
  </si>
  <si>
    <t>Куда выбыли</t>
  </si>
  <si>
    <t>Итоги учебной работы</t>
  </si>
  <si>
    <t>I четверть</t>
  </si>
  <si>
    <t>Отличники</t>
  </si>
  <si>
    <t>С одной "3" (указать предмет)</t>
  </si>
  <si>
    <t>На "4" и "5"</t>
  </si>
  <si>
    <t>Кол-во успевающих</t>
  </si>
  <si>
    <t>II четверть</t>
  </si>
  <si>
    <t>III четверть</t>
  </si>
  <si>
    <t>год</t>
  </si>
  <si>
    <t>Количество пропущенных уроков</t>
  </si>
  <si>
    <t>IV четверть</t>
  </si>
  <si>
    <t>Пропущено дней</t>
  </si>
  <si>
    <t>из них по болезни</t>
  </si>
  <si>
    <t>Пропущено уроков</t>
  </si>
  <si>
    <t>Неуспевающие:</t>
  </si>
  <si>
    <t>Предмет</t>
  </si>
  <si>
    <t>средний балл                 (1 четверть)</t>
  </si>
  <si>
    <t>средний балл             (2 четверть)</t>
  </si>
  <si>
    <t xml:space="preserve"> </t>
  </si>
  <si>
    <t>средний балл            (3 четверть)</t>
  </si>
  <si>
    <t>средний балл                     (год)</t>
  </si>
  <si>
    <t>литературное чтение</t>
  </si>
  <si>
    <t>Аринин Егор</t>
  </si>
  <si>
    <t>Борисова Анастасия</t>
  </si>
  <si>
    <t>Борисова  Елизавета</t>
  </si>
  <si>
    <t>Викторова Ева</t>
  </si>
  <si>
    <t>Венков Андрей</t>
  </si>
  <si>
    <t>Григорьева Дарья</t>
  </si>
  <si>
    <t>Дмитриев Андрей</t>
  </si>
  <si>
    <t>Замятина Ольга</t>
  </si>
  <si>
    <t>Захаренков Иван</t>
  </si>
  <si>
    <t>Иванова Дарина</t>
  </si>
  <si>
    <t>Ильина Алеся</t>
  </si>
  <si>
    <t>Кабанов Егор</t>
  </si>
  <si>
    <t>Камышанов Даниил</t>
  </si>
  <si>
    <t>Лабоева Анастасия</t>
  </si>
  <si>
    <t>Лашкевич Янина</t>
  </si>
  <si>
    <t>Махмудова Алина</t>
  </si>
  <si>
    <t>Орлов Артем</t>
  </si>
  <si>
    <t>Осина Дарья</t>
  </si>
  <si>
    <t>Погорелов Егор</t>
  </si>
  <si>
    <t>Поздняков Владимир</t>
  </si>
  <si>
    <t>Попов Михаил</t>
  </si>
  <si>
    <t>Пышин Михаил</t>
  </si>
  <si>
    <t>Раимжонов Азизбек</t>
  </si>
  <si>
    <t>Романова Яна</t>
  </si>
  <si>
    <t>Сидоренко Дмитрий</t>
  </si>
  <si>
    <t>Широкова Екатерина</t>
  </si>
  <si>
    <t>Узунов Андрей</t>
  </si>
  <si>
    <t>окружающий мир</t>
  </si>
  <si>
    <t>Количество "5"</t>
  </si>
  <si>
    <t>Количество "4"</t>
  </si>
  <si>
    <t>Количество "3"</t>
  </si>
  <si>
    <t>Количество "2"</t>
  </si>
  <si>
    <t>Борисова А</t>
  </si>
  <si>
    <t>Викторова Е.</t>
  </si>
  <si>
    <t>Замятина О.</t>
  </si>
  <si>
    <t>Захаренков И.</t>
  </si>
  <si>
    <t>Орлов А.</t>
  </si>
  <si>
    <t>Борисова Е.</t>
  </si>
  <si>
    <t>Григорьева Д.</t>
  </si>
  <si>
    <t>Дмитриев А.</t>
  </si>
  <si>
    <t>Лабоева А.</t>
  </si>
  <si>
    <t>Иванова Д.</t>
  </si>
  <si>
    <t>Ильина А.</t>
  </si>
  <si>
    <t>Погорелов Е.</t>
  </si>
  <si>
    <t>Камышанов Д.(математика)</t>
  </si>
  <si>
    <t>Поздняков В.(математика)</t>
  </si>
  <si>
    <t>Борисова Е. Захаренков И.</t>
  </si>
  <si>
    <t>Ильина А. Венков А.</t>
  </si>
  <si>
    <t xml:space="preserve">Григорьева Д. Иванова Д. </t>
  </si>
  <si>
    <t>Дмитриев А. Лабоева А.</t>
  </si>
  <si>
    <t>Лашкевич Я. Узунов А.</t>
  </si>
  <si>
    <t xml:space="preserve">Махмудова А. </t>
  </si>
  <si>
    <t>Поздняков В.</t>
  </si>
  <si>
    <t>Кабанов Е.(английский яз.)</t>
  </si>
  <si>
    <t>Осина Д.(английский язык)</t>
  </si>
  <si>
    <t>Попов М.(английский язык)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</si>
</sst>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color indexed="8"/>
      <name val="Calibri"/>
      <family val="0"/>
    </font>
    <font>
      <b/>
      <sz val="12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10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6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4" fillId="0" borderId="10" xfId="0" applyFont="1" applyBorder="1" applyAlignment="1">
      <alignment/>
    </xf>
    <xf numFmtId="0" fontId="44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textRotation="90" wrapText="1"/>
    </xf>
    <xf numFmtId="0" fontId="44" fillId="0" borderId="14" xfId="0" applyFont="1" applyBorder="1" applyAlignment="1">
      <alignment/>
    </xf>
    <xf numFmtId="164" fontId="44" fillId="0" borderId="0" xfId="0" applyNumberFormat="1" applyFont="1" applyAlignment="1">
      <alignment horizontal="center" vertical="center"/>
    </xf>
    <xf numFmtId="164" fontId="47" fillId="0" borderId="12" xfId="0" applyNumberFormat="1" applyFont="1" applyBorder="1" applyAlignment="1">
      <alignment horizontal="center" vertical="center" textRotation="90" wrapText="1"/>
    </xf>
    <xf numFmtId="164" fontId="47" fillId="0" borderId="13" xfId="0" applyNumberFormat="1" applyFont="1" applyBorder="1" applyAlignment="1">
      <alignment horizontal="center" vertical="center" textRotation="90" wrapText="1"/>
    </xf>
    <xf numFmtId="164" fontId="47" fillId="0" borderId="15" xfId="0" applyNumberFormat="1" applyFont="1" applyBorder="1" applyAlignment="1">
      <alignment horizontal="center" vertical="center" textRotation="90" wrapText="1"/>
    </xf>
    <xf numFmtId="164" fontId="44" fillId="0" borderId="16" xfId="0" applyNumberFormat="1" applyFont="1" applyBorder="1" applyAlignment="1">
      <alignment horizontal="center" vertical="center"/>
    </xf>
    <xf numFmtId="164" fontId="44" fillId="0" borderId="11" xfId="0" applyNumberFormat="1" applyFont="1" applyBorder="1" applyAlignment="1">
      <alignment horizontal="center" vertical="center"/>
    </xf>
    <xf numFmtId="164" fontId="44" fillId="0" borderId="17" xfId="0" applyNumberFormat="1" applyFont="1" applyBorder="1" applyAlignment="1">
      <alignment horizontal="center" vertical="center"/>
    </xf>
    <xf numFmtId="164" fontId="44" fillId="0" borderId="10" xfId="0" applyNumberFormat="1" applyFont="1" applyBorder="1" applyAlignment="1">
      <alignment horizontal="center" vertical="center"/>
    </xf>
    <xf numFmtId="164" fontId="44" fillId="0" borderId="18" xfId="0" applyNumberFormat="1" applyFont="1" applyBorder="1" applyAlignment="1">
      <alignment horizontal="center" vertical="center"/>
    </xf>
    <xf numFmtId="164" fontId="44" fillId="0" borderId="14" xfId="0" applyNumberFormat="1" applyFont="1" applyBorder="1" applyAlignment="1">
      <alignment horizontal="center" vertical="center"/>
    </xf>
    <xf numFmtId="164" fontId="44" fillId="0" borderId="19" xfId="0" applyNumberFormat="1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/>
    </xf>
    <xf numFmtId="0" fontId="44" fillId="0" borderId="22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164" fontId="44" fillId="0" borderId="22" xfId="0" applyNumberFormat="1" applyFont="1" applyBorder="1" applyAlignment="1">
      <alignment horizontal="center" vertical="center"/>
    </xf>
    <xf numFmtId="164" fontId="44" fillId="0" borderId="23" xfId="0" applyNumberFormat="1" applyFont="1" applyBorder="1" applyAlignment="1">
      <alignment horizontal="center" vertical="center"/>
    </xf>
    <xf numFmtId="164" fontId="44" fillId="0" borderId="20" xfId="0" applyNumberFormat="1" applyFont="1" applyBorder="1" applyAlignment="1">
      <alignment horizontal="center" vertical="center"/>
    </xf>
    <xf numFmtId="164" fontId="44" fillId="0" borderId="21" xfId="0" applyNumberFormat="1" applyFont="1" applyBorder="1" applyAlignment="1">
      <alignment horizontal="center" vertical="center"/>
    </xf>
    <xf numFmtId="164" fontId="44" fillId="0" borderId="24" xfId="0" applyNumberFormat="1" applyFont="1" applyBorder="1" applyAlignment="1">
      <alignment horizontal="center" vertical="center"/>
    </xf>
    <xf numFmtId="0" fontId="44" fillId="0" borderId="11" xfId="0" applyFont="1" applyBorder="1" applyAlignment="1" applyProtection="1">
      <alignment horizontal="center" vertical="center"/>
      <protection locked="0"/>
    </xf>
    <xf numFmtId="0" fontId="44" fillId="0" borderId="10" xfId="0" applyFont="1" applyBorder="1" applyAlignment="1" applyProtection="1">
      <alignment horizontal="center" vertical="center"/>
      <protection locked="0"/>
    </xf>
    <xf numFmtId="0" fontId="44" fillId="0" borderId="25" xfId="0" applyFont="1" applyBorder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18" xfId="0" applyFont="1" applyBorder="1" applyAlignment="1">
      <alignment/>
    </xf>
    <xf numFmtId="0" fontId="44" fillId="0" borderId="18" xfId="0" applyFont="1" applyBorder="1" applyAlignment="1">
      <alignment/>
    </xf>
    <xf numFmtId="0" fontId="44" fillId="0" borderId="14" xfId="0" applyFont="1" applyBorder="1" applyAlignment="1">
      <alignment/>
    </xf>
    <xf numFmtId="0" fontId="44" fillId="0" borderId="19" xfId="0" applyFont="1" applyBorder="1" applyAlignment="1">
      <alignment/>
    </xf>
    <xf numFmtId="0" fontId="44" fillId="0" borderId="11" xfId="0" applyFont="1" applyBorder="1" applyAlignment="1">
      <alignment/>
    </xf>
    <xf numFmtId="0" fontId="44" fillId="0" borderId="17" xfId="0" applyFont="1" applyBorder="1" applyAlignment="1">
      <alignment/>
    </xf>
    <xf numFmtId="0" fontId="44" fillId="0" borderId="13" xfId="0" applyFont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48" fillId="0" borderId="20" xfId="0" applyFont="1" applyBorder="1" applyAlignment="1">
      <alignment horizontal="center" wrapText="1"/>
    </xf>
    <xf numFmtId="0" fontId="48" fillId="0" borderId="16" xfId="0" applyFont="1" applyBorder="1" applyAlignment="1">
      <alignment horizontal="center" wrapText="1"/>
    </xf>
    <xf numFmtId="0" fontId="48" fillId="0" borderId="20" xfId="0" applyFont="1" applyBorder="1" applyAlignment="1">
      <alignment horizontal="center"/>
    </xf>
    <xf numFmtId="0" fontId="44" fillId="0" borderId="10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44" fillId="0" borderId="0" xfId="0" applyFont="1" applyBorder="1" applyAlignment="1">
      <alignment/>
    </xf>
    <xf numFmtId="0" fontId="44" fillId="0" borderId="12" xfId="0" applyFont="1" applyBorder="1" applyAlignment="1">
      <alignment/>
    </xf>
    <xf numFmtId="0" fontId="47" fillId="0" borderId="20" xfId="0" applyFont="1" applyBorder="1" applyAlignment="1">
      <alignment horizontal="center"/>
    </xf>
    <xf numFmtId="164" fontId="47" fillId="0" borderId="26" xfId="0" applyNumberFormat="1" applyFont="1" applyBorder="1" applyAlignment="1">
      <alignment horizontal="center" vertical="center" textRotation="90" wrapText="1"/>
    </xf>
    <xf numFmtId="164" fontId="44" fillId="0" borderId="27" xfId="0" applyNumberFormat="1" applyFont="1" applyBorder="1" applyAlignment="1">
      <alignment horizontal="center" vertical="center"/>
    </xf>
    <xf numFmtId="164" fontId="44" fillId="0" borderId="28" xfId="0" applyNumberFormat="1" applyFont="1" applyBorder="1" applyAlignment="1">
      <alignment horizontal="center" vertical="center"/>
    </xf>
    <xf numFmtId="164" fontId="44" fillId="0" borderId="29" xfId="0" applyNumberFormat="1" applyFont="1" applyBorder="1" applyAlignment="1">
      <alignment horizontal="center" vertical="center"/>
    </xf>
    <xf numFmtId="164" fontId="44" fillId="0" borderId="3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9" fillId="0" borderId="11" xfId="0" applyFont="1" applyBorder="1" applyAlignment="1" applyProtection="1">
      <alignment horizontal="center" vertical="center"/>
      <protection locked="0"/>
    </xf>
    <xf numFmtId="0" fontId="49" fillId="0" borderId="10" xfId="0" applyFont="1" applyBorder="1" applyAlignment="1" applyProtection="1">
      <alignment horizontal="center" vertical="center"/>
      <protection locked="0"/>
    </xf>
    <xf numFmtId="164" fontId="49" fillId="0" borderId="21" xfId="0" applyNumberFormat="1" applyFont="1" applyBorder="1" applyAlignment="1">
      <alignment horizontal="center" vertical="center"/>
    </xf>
    <xf numFmtId="164" fontId="49" fillId="0" borderId="10" xfId="0" applyNumberFormat="1" applyFont="1" applyBorder="1" applyAlignment="1">
      <alignment horizontal="center" vertical="center"/>
    </xf>
    <xf numFmtId="164" fontId="49" fillId="0" borderId="14" xfId="0" applyNumberFormat="1" applyFont="1" applyBorder="1" applyAlignment="1">
      <alignment horizontal="center" vertical="center"/>
    </xf>
    <xf numFmtId="164" fontId="50" fillId="0" borderId="20" xfId="0" applyNumberFormat="1" applyFont="1" applyBorder="1" applyAlignment="1">
      <alignment horizontal="center" vertical="center"/>
    </xf>
    <xf numFmtId="164" fontId="50" fillId="0" borderId="21" xfId="0" applyNumberFormat="1" applyFont="1" applyBorder="1" applyAlignment="1">
      <alignment horizontal="center" vertical="center"/>
    </xf>
    <xf numFmtId="164" fontId="50" fillId="0" borderId="24" xfId="0" applyNumberFormat="1" applyFont="1" applyBorder="1" applyAlignment="1">
      <alignment horizontal="center" vertical="center"/>
    </xf>
    <xf numFmtId="164" fontId="50" fillId="0" borderId="22" xfId="0" applyNumberFormat="1" applyFont="1" applyBorder="1" applyAlignment="1">
      <alignment horizontal="center" vertical="center"/>
    </xf>
    <xf numFmtId="164" fontId="50" fillId="0" borderId="10" xfId="0" applyNumberFormat="1" applyFont="1" applyBorder="1" applyAlignment="1">
      <alignment horizontal="center" vertical="center"/>
    </xf>
    <xf numFmtId="164" fontId="50" fillId="0" borderId="18" xfId="0" applyNumberFormat="1" applyFont="1" applyBorder="1" applyAlignment="1">
      <alignment horizontal="center" vertical="center"/>
    </xf>
    <xf numFmtId="164" fontId="50" fillId="0" borderId="23" xfId="0" applyNumberFormat="1" applyFont="1" applyBorder="1" applyAlignment="1">
      <alignment horizontal="center" vertical="center"/>
    </xf>
    <xf numFmtId="164" fontId="50" fillId="0" borderId="14" xfId="0" applyNumberFormat="1" applyFont="1" applyBorder="1" applyAlignment="1">
      <alignment horizontal="center" vertical="center"/>
    </xf>
    <xf numFmtId="164" fontId="50" fillId="0" borderId="19" xfId="0" applyNumberFormat="1" applyFont="1" applyBorder="1" applyAlignment="1">
      <alignment horizontal="center" vertical="center"/>
    </xf>
    <xf numFmtId="0" fontId="44" fillId="0" borderId="32" xfId="0" applyFont="1" applyBorder="1" applyAlignment="1">
      <alignment vertical="center" wrapText="1"/>
    </xf>
    <xf numFmtId="0" fontId="49" fillId="0" borderId="32" xfId="0" applyFont="1" applyBorder="1" applyAlignment="1" applyProtection="1">
      <alignment horizontal="center" vertical="center"/>
      <protection locked="0"/>
    </xf>
    <xf numFmtId="164" fontId="44" fillId="0" borderId="33" xfId="0" applyNumberFormat="1" applyFont="1" applyBorder="1" applyAlignment="1">
      <alignment horizontal="center" vertical="center"/>
    </xf>
    <xf numFmtId="164" fontId="44" fillId="0" borderId="34" xfId="0" applyNumberFormat="1" applyFont="1" applyBorder="1" applyAlignment="1">
      <alignment horizontal="center" vertical="center"/>
    </xf>
    <xf numFmtId="164" fontId="44" fillId="0" borderId="35" xfId="0" applyNumberFormat="1" applyFont="1" applyBorder="1" applyAlignment="1">
      <alignment horizontal="center" vertical="center"/>
    </xf>
    <xf numFmtId="0" fontId="49" fillId="0" borderId="21" xfId="0" applyFont="1" applyBorder="1" applyAlignment="1" applyProtection="1">
      <alignment horizontal="center" vertical="center"/>
      <protection locked="0"/>
    </xf>
    <xf numFmtId="0" fontId="49" fillId="0" borderId="36" xfId="0" applyFont="1" applyBorder="1" applyAlignment="1" applyProtection="1">
      <alignment horizontal="center" vertical="center"/>
      <protection locked="0"/>
    </xf>
    <xf numFmtId="164" fontId="44" fillId="0" borderId="31" xfId="0" applyNumberFormat="1" applyFont="1" applyBorder="1" applyAlignment="1">
      <alignment horizontal="center" vertical="center"/>
    </xf>
    <xf numFmtId="164" fontId="44" fillId="0" borderId="36" xfId="0" applyNumberFormat="1" applyFont="1" applyBorder="1" applyAlignment="1">
      <alignment horizontal="center" vertical="center"/>
    </xf>
    <xf numFmtId="164" fontId="44" fillId="0" borderId="37" xfId="0" applyNumberFormat="1" applyFont="1" applyBorder="1" applyAlignment="1">
      <alignment horizontal="center" vertical="center"/>
    </xf>
    <xf numFmtId="0" fontId="48" fillId="0" borderId="21" xfId="0" applyFont="1" applyBorder="1" applyAlignment="1">
      <alignment horizontal="right" vertical="center"/>
    </xf>
    <xf numFmtId="0" fontId="48" fillId="0" borderId="11" xfId="0" applyFont="1" applyBorder="1" applyAlignment="1">
      <alignment horizontal="right" vertical="center"/>
    </xf>
    <xf numFmtId="0" fontId="48" fillId="0" borderId="36" xfId="0" applyFont="1" applyBorder="1" applyAlignment="1">
      <alignment horizontal="right" vertical="center"/>
    </xf>
    <xf numFmtId="0" fontId="50" fillId="0" borderId="21" xfId="0" applyFont="1" applyBorder="1" applyAlignment="1" applyProtection="1">
      <alignment horizontal="center" vertical="center"/>
      <protection locked="0"/>
    </xf>
    <xf numFmtId="0" fontId="50" fillId="0" borderId="11" xfId="0" applyFont="1" applyBorder="1" applyAlignment="1" applyProtection="1">
      <alignment horizontal="center" vertical="center"/>
      <protection locked="0"/>
    </xf>
    <xf numFmtId="0" fontId="50" fillId="0" borderId="36" xfId="0" applyFont="1" applyBorder="1" applyAlignment="1" applyProtection="1">
      <alignment horizontal="center" vertical="center"/>
      <protection locked="0"/>
    </xf>
    <xf numFmtId="0" fontId="44" fillId="0" borderId="21" xfId="0" applyFont="1" applyBorder="1" applyAlignment="1">
      <alignment horizontal="center"/>
    </xf>
    <xf numFmtId="0" fontId="44" fillId="0" borderId="24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8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4" fillId="0" borderId="19" xfId="0" applyFont="1" applyBorder="1" applyAlignment="1">
      <alignment horizontal="center"/>
    </xf>
    <xf numFmtId="0" fontId="44" fillId="0" borderId="22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44" fillId="0" borderId="38" xfId="0" applyFont="1" applyBorder="1" applyAlignment="1">
      <alignment horizontal="center"/>
    </xf>
    <xf numFmtId="0" fontId="44" fillId="0" borderId="33" xfId="0" applyFont="1" applyBorder="1" applyAlignment="1">
      <alignment horizontal="center"/>
    </xf>
    <xf numFmtId="0" fontId="44" fillId="0" borderId="32" xfId="0" applyFont="1" applyBorder="1" applyAlignment="1">
      <alignment horizontal="center"/>
    </xf>
    <xf numFmtId="0" fontId="44" fillId="0" borderId="39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44" fillId="0" borderId="32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/>
    </xf>
    <xf numFmtId="0" fontId="44" fillId="0" borderId="16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/>
    </xf>
    <xf numFmtId="0" fontId="44" fillId="0" borderId="41" xfId="0" applyFont="1" applyBorder="1" applyAlignment="1">
      <alignment horizontal="center"/>
    </xf>
    <xf numFmtId="0" fontId="44" fillId="0" borderId="42" xfId="0" applyFont="1" applyBorder="1" applyAlignment="1">
      <alignment horizontal="center"/>
    </xf>
    <xf numFmtId="0" fontId="44" fillId="0" borderId="43" xfId="0" applyFont="1" applyBorder="1" applyAlignment="1">
      <alignment horizontal="center"/>
    </xf>
    <xf numFmtId="0" fontId="44" fillId="0" borderId="44" xfId="0" applyFont="1" applyBorder="1" applyAlignment="1">
      <alignment horizontal="center"/>
    </xf>
    <xf numFmtId="0" fontId="44" fillId="0" borderId="45" xfId="0" applyFont="1" applyBorder="1" applyAlignment="1">
      <alignment horizontal="center"/>
    </xf>
    <xf numFmtId="0" fontId="44" fillId="0" borderId="46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38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/>
    </xf>
    <xf numFmtId="0" fontId="44" fillId="0" borderId="17" xfId="0" applyFont="1" applyBorder="1" applyAlignment="1">
      <alignment horizontal="center"/>
    </xf>
    <xf numFmtId="0" fontId="48" fillId="0" borderId="47" xfId="0" applyFont="1" applyBorder="1" applyAlignment="1">
      <alignment horizontal="center" vertical="center" wrapText="1"/>
    </xf>
    <xf numFmtId="0" fontId="48" fillId="0" borderId="31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/>
    </xf>
    <xf numFmtId="0" fontId="44" fillId="0" borderId="48" xfId="0" applyFont="1" applyBorder="1" applyAlignment="1">
      <alignment horizontal="center"/>
    </xf>
    <xf numFmtId="0" fontId="44" fillId="0" borderId="49" xfId="0" applyFont="1" applyBorder="1" applyAlignment="1">
      <alignment horizontal="center"/>
    </xf>
    <xf numFmtId="0" fontId="47" fillId="0" borderId="40" xfId="0" applyFont="1" applyBorder="1" applyAlignment="1">
      <alignment horizontal="center" vertical="center" wrapText="1"/>
    </xf>
    <xf numFmtId="0" fontId="47" fillId="0" borderId="50" xfId="0" applyFont="1" applyBorder="1" applyAlignment="1">
      <alignment horizontal="center" vertical="center" wrapText="1"/>
    </xf>
    <xf numFmtId="0" fontId="47" fillId="0" borderId="36" xfId="0" applyFont="1" applyBorder="1" applyAlignment="1">
      <alignment horizontal="center" vertical="center" wrapText="1"/>
    </xf>
    <xf numFmtId="0" fontId="47" fillId="0" borderId="37" xfId="0" applyFont="1" applyBorder="1" applyAlignment="1">
      <alignment horizontal="center" vertical="center" wrapText="1"/>
    </xf>
    <xf numFmtId="0" fontId="47" fillId="0" borderId="40" xfId="0" applyFont="1" applyBorder="1" applyAlignment="1">
      <alignment horizontal="center" vertical="center"/>
    </xf>
    <xf numFmtId="0" fontId="47" fillId="0" borderId="36" xfId="0" applyFont="1" applyBorder="1" applyAlignment="1">
      <alignment horizontal="center" vertical="center"/>
    </xf>
    <xf numFmtId="0" fontId="47" fillId="0" borderId="51" xfId="0" applyFont="1" applyBorder="1" applyAlignment="1">
      <alignment horizontal="center"/>
    </xf>
    <xf numFmtId="0" fontId="47" fillId="0" borderId="52" xfId="0" applyFont="1" applyBorder="1" applyAlignment="1">
      <alignment horizontal="center"/>
    </xf>
    <xf numFmtId="0" fontId="47" fillId="0" borderId="48" xfId="0" applyFont="1" applyBorder="1" applyAlignment="1">
      <alignment horizontal="center"/>
    </xf>
    <xf numFmtId="0" fontId="47" fillId="0" borderId="44" xfId="0" applyFont="1" applyBorder="1" applyAlignment="1">
      <alignment horizontal="center"/>
    </xf>
    <xf numFmtId="0" fontId="47" fillId="0" borderId="47" xfId="0" applyFont="1" applyBorder="1" applyAlignment="1">
      <alignment horizontal="center" wrapText="1"/>
    </xf>
    <xf numFmtId="0" fontId="47" fillId="0" borderId="40" xfId="0" applyFont="1" applyBorder="1" applyAlignment="1">
      <alignment horizontal="center" wrapText="1"/>
    </xf>
    <xf numFmtId="0" fontId="47" fillId="0" borderId="31" xfId="0" applyFont="1" applyBorder="1" applyAlignment="1">
      <alignment horizontal="center" wrapText="1"/>
    </xf>
    <xf numFmtId="0" fontId="47" fillId="0" borderId="36" xfId="0" applyFont="1" applyBorder="1" applyAlignment="1">
      <alignment horizontal="center" wrapText="1"/>
    </xf>
    <xf numFmtId="0" fontId="47" fillId="0" borderId="50" xfId="0" applyFont="1" applyBorder="1" applyAlignment="1">
      <alignment horizontal="center" vertical="center"/>
    </xf>
    <xf numFmtId="0" fontId="47" fillId="0" borderId="37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/>
    </xf>
    <xf numFmtId="0" fontId="47" fillId="0" borderId="25" xfId="0" applyFont="1" applyBorder="1" applyAlignment="1">
      <alignment horizontal="center" wrapText="1"/>
    </xf>
    <xf numFmtId="0" fontId="44" fillId="0" borderId="25" xfId="0" applyFont="1" applyBorder="1" applyAlignment="1">
      <alignment horizontal="center"/>
    </xf>
    <xf numFmtId="0" fontId="44" fillId="0" borderId="27" xfId="0" applyFont="1" applyBorder="1" applyAlignment="1">
      <alignment horizontal="center"/>
    </xf>
    <xf numFmtId="0" fontId="44" fillId="0" borderId="53" xfId="0" applyFont="1" applyBorder="1" applyAlignment="1">
      <alignment horizontal="center"/>
    </xf>
    <xf numFmtId="0" fontId="47" fillId="0" borderId="0" xfId="0" applyFont="1" applyAlignment="1">
      <alignment horizontal="left"/>
    </xf>
    <xf numFmtId="0" fontId="44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chartsheet" Target="chartsheets/sheet2.xml" /><Relationship Id="rId8" Type="http://schemas.openxmlformats.org/officeDocument/2006/relationships/chartsheet" Target="chartsheets/sheet3.xml" /><Relationship Id="rId9" Type="http://schemas.openxmlformats.org/officeDocument/2006/relationships/worksheet" Target="worksheets/sheet6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I четверть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725"/>
          <c:y val="0.07025"/>
          <c:w val="0.93225"/>
          <c:h val="0.93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четверть'!$B$2:$B$28</c:f>
              <c:strCache>
                <c:ptCount val="27"/>
                <c:pt idx="0">
                  <c:v>Аринин Егор</c:v>
                </c:pt>
                <c:pt idx="1">
                  <c:v>Борисова Анастасия</c:v>
                </c:pt>
                <c:pt idx="2">
                  <c:v>Борисова  Елизавета</c:v>
                </c:pt>
                <c:pt idx="3">
                  <c:v>Викторова Ева</c:v>
                </c:pt>
                <c:pt idx="4">
                  <c:v>Венков Андрей</c:v>
                </c:pt>
                <c:pt idx="5">
                  <c:v>Григорьева Дарья</c:v>
                </c:pt>
                <c:pt idx="6">
                  <c:v>Дмитриев Андрей</c:v>
                </c:pt>
                <c:pt idx="7">
                  <c:v>Замятина Ольга</c:v>
                </c:pt>
                <c:pt idx="8">
                  <c:v>Захаренков Иван</c:v>
                </c:pt>
                <c:pt idx="9">
                  <c:v>Иванова Дарина</c:v>
                </c:pt>
                <c:pt idx="10">
                  <c:v>Ильина Алеся</c:v>
                </c:pt>
                <c:pt idx="11">
                  <c:v>Кабанов Егор</c:v>
                </c:pt>
                <c:pt idx="12">
                  <c:v>Камышанов Даниил</c:v>
                </c:pt>
                <c:pt idx="13">
                  <c:v>Лабоева Анастасия</c:v>
                </c:pt>
                <c:pt idx="14">
                  <c:v>Лашкевич Янина</c:v>
                </c:pt>
                <c:pt idx="15">
                  <c:v>Махмудова Алина</c:v>
                </c:pt>
                <c:pt idx="16">
                  <c:v>Орлов Артем</c:v>
                </c:pt>
                <c:pt idx="17">
                  <c:v>Осина Дарья</c:v>
                </c:pt>
                <c:pt idx="18">
                  <c:v>Погорелов Егор</c:v>
                </c:pt>
                <c:pt idx="19">
                  <c:v>Поздняков Владимир</c:v>
                </c:pt>
                <c:pt idx="20">
                  <c:v>Попов Михаил</c:v>
                </c:pt>
                <c:pt idx="21">
                  <c:v>Пышин Михаил</c:v>
                </c:pt>
                <c:pt idx="22">
                  <c:v>Раимжонов Азизбек</c:v>
                </c:pt>
                <c:pt idx="23">
                  <c:v>Романова Яна</c:v>
                </c:pt>
                <c:pt idx="24">
                  <c:v>Сидоренко Дмитрий</c:v>
                </c:pt>
                <c:pt idx="25">
                  <c:v>Широкова Екатерина</c:v>
                </c:pt>
                <c:pt idx="26">
                  <c:v>Узунов Андрей</c:v>
                </c:pt>
              </c:strCache>
            </c:strRef>
          </c:cat>
          <c:val>
            <c:numRef>
              <c:f>'1 четверть'!$L$2:$L$28</c:f>
              <c:numCache>
                <c:ptCount val="27"/>
                <c:pt idx="0">
                  <c:v>3.5555555555555554</c:v>
                </c:pt>
                <c:pt idx="1">
                  <c:v>5</c:v>
                </c:pt>
                <c:pt idx="2">
                  <c:v>4.666666666666667</c:v>
                </c:pt>
                <c:pt idx="3">
                  <c:v>5</c:v>
                </c:pt>
                <c:pt idx="4">
                  <c:v>3.7777777777777777</c:v>
                </c:pt>
                <c:pt idx="5">
                  <c:v>4.777777777777778</c:v>
                </c:pt>
                <c:pt idx="6">
                  <c:v>4.666666666666667</c:v>
                </c:pt>
                <c:pt idx="7">
                  <c:v>5</c:v>
                </c:pt>
                <c:pt idx="8">
                  <c:v>5</c:v>
                </c:pt>
                <c:pt idx="9">
                  <c:v>4.444444444444445</c:v>
                </c:pt>
                <c:pt idx="10">
                  <c:v>4.555555555555555</c:v>
                </c:pt>
                <c:pt idx="11">
                  <c:v>4</c:v>
                </c:pt>
                <c:pt idx="12">
                  <c:v>4</c:v>
                </c:pt>
                <c:pt idx="13">
                  <c:v>4.444444444444445</c:v>
                </c:pt>
                <c:pt idx="14">
                  <c:v>4.111111111111111</c:v>
                </c:pt>
                <c:pt idx="15">
                  <c:v>4</c:v>
                </c:pt>
                <c:pt idx="16">
                  <c:v>5</c:v>
                </c:pt>
                <c:pt idx="17">
                  <c:v>4.222222222222222</c:v>
                </c:pt>
                <c:pt idx="18">
                  <c:v>4.555555555555555</c:v>
                </c:pt>
                <c:pt idx="19">
                  <c:v>4.333333333333333</c:v>
                </c:pt>
                <c:pt idx="20">
                  <c:v>3.7777777777777777</c:v>
                </c:pt>
                <c:pt idx="21">
                  <c:v>4</c:v>
                </c:pt>
                <c:pt idx="22">
                  <c:v>3.4444444444444446</c:v>
                </c:pt>
                <c:pt idx="23">
                  <c:v>3.4444444444444446</c:v>
                </c:pt>
                <c:pt idx="24">
                  <c:v>3.7777777777777777</c:v>
                </c:pt>
                <c:pt idx="25">
                  <c:v>3.7777777777777777</c:v>
                </c:pt>
                <c:pt idx="26">
                  <c:v>3.7777777777777777</c:v>
                </c:pt>
              </c:numCache>
            </c:numRef>
          </c:val>
        </c:ser>
        <c:gapWidth val="48"/>
        <c:axId val="41709"/>
        <c:axId val="375382"/>
      </c:barChart>
      <c:catAx>
        <c:axId val="41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375382"/>
        <c:crosses val="autoZero"/>
        <c:auto val="1"/>
        <c:lblOffset val="100"/>
        <c:tickLblSkip val="1"/>
        <c:noMultiLvlLbl val="0"/>
      </c:catAx>
      <c:valAx>
        <c:axId val="375382"/>
        <c:scaling>
          <c:orientation val="minMax"/>
          <c:max val="5"/>
          <c:min val="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417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II четверть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725"/>
          <c:y val="0.07025"/>
          <c:w val="0.9325"/>
          <c:h val="0.93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четверть'!$B$2:$B$28</c:f>
              <c:strCache>
                <c:ptCount val="27"/>
                <c:pt idx="0">
                  <c:v>Аринин Егор</c:v>
                </c:pt>
                <c:pt idx="1">
                  <c:v>Борисова Анастасия</c:v>
                </c:pt>
                <c:pt idx="2">
                  <c:v>Борисова  Елизавета</c:v>
                </c:pt>
                <c:pt idx="3">
                  <c:v>Викторова Ева</c:v>
                </c:pt>
                <c:pt idx="4">
                  <c:v>Венков Андрей</c:v>
                </c:pt>
                <c:pt idx="5">
                  <c:v>Григорьева Дарья</c:v>
                </c:pt>
                <c:pt idx="6">
                  <c:v>Дмитриев Андрей</c:v>
                </c:pt>
                <c:pt idx="7">
                  <c:v>Замятина Ольга</c:v>
                </c:pt>
                <c:pt idx="8">
                  <c:v>Захаренков Иван</c:v>
                </c:pt>
                <c:pt idx="9">
                  <c:v>Иванова Дарина</c:v>
                </c:pt>
                <c:pt idx="10">
                  <c:v>Ильина Алеся</c:v>
                </c:pt>
                <c:pt idx="11">
                  <c:v>Кабанов Егор</c:v>
                </c:pt>
                <c:pt idx="12">
                  <c:v>Камышанов Даниил</c:v>
                </c:pt>
                <c:pt idx="13">
                  <c:v>Лабоева Анастасия</c:v>
                </c:pt>
                <c:pt idx="14">
                  <c:v>Лашкевич Янина</c:v>
                </c:pt>
                <c:pt idx="15">
                  <c:v>Махмудова Алина</c:v>
                </c:pt>
                <c:pt idx="16">
                  <c:v>Орлов Артем</c:v>
                </c:pt>
                <c:pt idx="17">
                  <c:v>Осина Дарья</c:v>
                </c:pt>
                <c:pt idx="18">
                  <c:v>Погорелов Егор</c:v>
                </c:pt>
                <c:pt idx="19">
                  <c:v>Поздняков Владимир</c:v>
                </c:pt>
                <c:pt idx="20">
                  <c:v>Попов Михаил</c:v>
                </c:pt>
                <c:pt idx="21">
                  <c:v>Пышин Михаил</c:v>
                </c:pt>
                <c:pt idx="22">
                  <c:v>Раимжонов Азизбек</c:v>
                </c:pt>
                <c:pt idx="23">
                  <c:v>Романова Яна</c:v>
                </c:pt>
                <c:pt idx="24">
                  <c:v>Сидоренко Дмитрий</c:v>
                </c:pt>
                <c:pt idx="25">
                  <c:v>Широкова Екатерина</c:v>
                </c:pt>
                <c:pt idx="26">
                  <c:v>Узунов Андрей</c:v>
                </c:pt>
              </c:strCache>
            </c:strRef>
          </c:cat>
          <c:val>
            <c:numRef>
              <c:f>'2 четверть'!$L$2:$L$28</c:f>
              <c:numCache>
                <c:ptCount val="27"/>
                <c:pt idx="0">
                  <c:v>4.111111111111111</c:v>
                </c:pt>
                <c:pt idx="1">
                  <c:v>5</c:v>
                </c:pt>
                <c:pt idx="2">
                  <c:v>4.888888888888889</c:v>
                </c:pt>
                <c:pt idx="3">
                  <c:v>5</c:v>
                </c:pt>
                <c:pt idx="4">
                  <c:v>4.555555555555555</c:v>
                </c:pt>
                <c:pt idx="5">
                  <c:v>4.777777777777778</c:v>
                </c:pt>
                <c:pt idx="6">
                  <c:v>4.666666666666667</c:v>
                </c:pt>
                <c:pt idx="7">
                  <c:v>5</c:v>
                </c:pt>
                <c:pt idx="8">
                  <c:v>4.888888888888889</c:v>
                </c:pt>
                <c:pt idx="9">
                  <c:v>4.555555555555555</c:v>
                </c:pt>
                <c:pt idx="10">
                  <c:v>4.888888888888889</c:v>
                </c:pt>
                <c:pt idx="11">
                  <c:v>4</c:v>
                </c:pt>
                <c:pt idx="12">
                  <c:v>4.222222222222222</c:v>
                </c:pt>
                <c:pt idx="13">
                  <c:v>4.444444444444445</c:v>
                </c:pt>
                <c:pt idx="14">
                  <c:v>4.333333333333333</c:v>
                </c:pt>
                <c:pt idx="15">
                  <c:v>4.444444444444445</c:v>
                </c:pt>
                <c:pt idx="16">
                  <c:v>5</c:v>
                </c:pt>
                <c:pt idx="17">
                  <c:v>4.555555555555555</c:v>
                </c:pt>
                <c:pt idx="18">
                  <c:v>4.666666666666667</c:v>
                </c:pt>
                <c:pt idx="19">
                  <c:v>4.666666666666667</c:v>
                </c:pt>
                <c:pt idx="20">
                  <c:v>4.222222222222222</c:v>
                </c:pt>
                <c:pt idx="21">
                  <c:v>4.333333333333333</c:v>
                </c:pt>
                <c:pt idx="22">
                  <c:v>3.7777777777777777</c:v>
                </c:pt>
                <c:pt idx="23">
                  <c:v>3.6666666666666665</c:v>
                </c:pt>
                <c:pt idx="24">
                  <c:v>4</c:v>
                </c:pt>
                <c:pt idx="25">
                  <c:v>4</c:v>
                </c:pt>
                <c:pt idx="26">
                  <c:v>4.222222222222222</c:v>
                </c:pt>
              </c:numCache>
            </c:numRef>
          </c:val>
        </c:ser>
        <c:gapWidth val="48"/>
        <c:axId val="3378439"/>
        <c:axId val="30405952"/>
      </c:barChart>
      <c:catAx>
        <c:axId val="3378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30405952"/>
        <c:crosses val="autoZero"/>
        <c:auto val="1"/>
        <c:lblOffset val="100"/>
        <c:tickLblSkip val="1"/>
        <c:noMultiLvlLbl val="0"/>
      </c:catAx>
      <c:valAx>
        <c:axId val="30405952"/>
        <c:scaling>
          <c:orientation val="minMax"/>
          <c:max val="5"/>
          <c:min val="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33784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25"/>
          <c:y val="0.07025"/>
          <c:w val="0.9325"/>
          <c:h val="0.93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лист!$B$2:$B$28</c:f>
              <c:strCache>
                <c:ptCount val="27"/>
                <c:pt idx="0">
                  <c:v>Аринин Егор</c:v>
                </c:pt>
                <c:pt idx="1">
                  <c:v>Борисова Анастасия</c:v>
                </c:pt>
                <c:pt idx="2">
                  <c:v>Борисова  Елизавета</c:v>
                </c:pt>
                <c:pt idx="3">
                  <c:v>Викторова Ева</c:v>
                </c:pt>
                <c:pt idx="4">
                  <c:v>Венков Андрей</c:v>
                </c:pt>
                <c:pt idx="5">
                  <c:v>Григорьева Дарья</c:v>
                </c:pt>
                <c:pt idx="6">
                  <c:v>Дмитриев Андрей</c:v>
                </c:pt>
                <c:pt idx="7">
                  <c:v>Замятина Ольга</c:v>
                </c:pt>
                <c:pt idx="8">
                  <c:v>Захаренков Иван</c:v>
                </c:pt>
                <c:pt idx="9">
                  <c:v>Иванова Дарина</c:v>
                </c:pt>
                <c:pt idx="10">
                  <c:v>Ильина Алеся</c:v>
                </c:pt>
                <c:pt idx="11">
                  <c:v>Кабанов Егор</c:v>
                </c:pt>
                <c:pt idx="12">
                  <c:v>Камышанов Даниил</c:v>
                </c:pt>
                <c:pt idx="13">
                  <c:v>Лабоева Анастасия</c:v>
                </c:pt>
                <c:pt idx="14">
                  <c:v>Лашкевич Янина</c:v>
                </c:pt>
                <c:pt idx="15">
                  <c:v>Махмудова Алина</c:v>
                </c:pt>
                <c:pt idx="16">
                  <c:v>Орлов Артем</c:v>
                </c:pt>
                <c:pt idx="17">
                  <c:v>Осина Дарья</c:v>
                </c:pt>
                <c:pt idx="18">
                  <c:v>Погорелов Егор</c:v>
                </c:pt>
                <c:pt idx="19">
                  <c:v>Поздняков Владимир</c:v>
                </c:pt>
                <c:pt idx="20">
                  <c:v>Попов Михаил</c:v>
                </c:pt>
                <c:pt idx="21">
                  <c:v>Пышин Михаил</c:v>
                </c:pt>
                <c:pt idx="22">
                  <c:v>Раимжонов Азизбек</c:v>
                </c:pt>
                <c:pt idx="23">
                  <c:v>Романова Яна</c:v>
                </c:pt>
                <c:pt idx="24">
                  <c:v>Сидоренко Дмитрий</c:v>
                </c:pt>
                <c:pt idx="25">
                  <c:v>Широкова Екатерина</c:v>
                </c:pt>
                <c:pt idx="26">
                  <c:v>Узунов Андрей</c:v>
                </c:pt>
              </c:strCache>
            </c:strRef>
          </c:cat>
          <c:val>
            <c:numRef>
              <c:f>лист!$C$2:$C$28</c:f>
              <c:numCache>
                <c:ptCount val="27"/>
                <c:pt idx="0">
                  <c:v>3.5555555555555554</c:v>
                </c:pt>
                <c:pt idx="1">
                  <c:v>5</c:v>
                </c:pt>
                <c:pt idx="2">
                  <c:v>4.666666666666667</c:v>
                </c:pt>
                <c:pt idx="3">
                  <c:v>5</c:v>
                </c:pt>
                <c:pt idx="4">
                  <c:v>3.7777777777777777</c:v>
                </c:pt>
                <c:pt idx="5">
                  <c:v>4.777777777777778</c:v>
                </c:pt>
                <c:pt idx="6">
                  <c:v>4.666666666666667</c:v>
                </c:pt>
                <c:pt idx="7">
                  <c:v>5</c:v>
                </c:pt>
                <c:pt idx="8">
                  <c:v>5</c:v>
                </c:pt>
                <c:pt idx="9">
                  <c:v>4.444444444444445</c:v>
                </c:pt>
                <c:pt idx="10">
                  <c:v>4.555555555555555</c:v>
                </c:pt>
                <c:pt idx="11">
                  <c:v>4</c:v>
                </c:pt>
                <c:pt idx="12">
                  <c:v>4</c:v>
                </c:pt>
                <c:pt idx="13">
                  <c:v>4.444444444444445</c:v>
                </c:pt>
                <c:pt idx="14">
                  <c:v>4.111111111111111</c:v>
                </c:pt>
                <c:pt idx="15">
                  <c:v>4</c:v>
                </c:pt>
                <c:pt idx="16">
                  <c:v>5</c:v>
                </c:pt>
                <c:pt idx="17">
                  <c:v>4.222222222222222</c:v>
                </c:pt>
                <c:pt idx="18">
                  <c:v>4.555555555555555</c:v>
                </c:pt>
                <c:pt idx="19">
                  <c:v>4.333333333333333</c:v>
                </c:pt>
                <c:pt idx="20">
                  <c:v>3.7777777777777777</c:v>
                </c:pt>
                <c:pt idx="21">
                  <c:v>4</c:v>
                </c:pt>
                <c:pt idx="22">
                  <c:v>3.4444444444444446</c:v>
                </c:pt>
                <c:pt idx="23">
                  <c:v>3.4444444444444446</c:v>
                </c:pt>
                <c:pt idx="24">
                  <c:v>3.7777777777777777</c:v>
                </c:pt>
                <c:pt idx="25">
                  <c:v>3.7777777777777777</c:v>
                </c:pt>
                <c:pt idx="26">
                  <c:v>3.7777777777777777</c:v>
                </c:pt>
              </c:numCache>
            </c:numRef>
          </c:val>
        </c:ser>
        <c:ser>
          <c:idx val="1"/>
          <c:order val="1"/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лист!$B$2:$B$28</c:f>
              <c:strCache>
                <c:ptCount val="27"/>
                <c:pt idx="0">
                  <c:v>Аринин Егор</c:v>
                </c:pt>
                <c:pt idx="1">
                  <c:v>Борисова Анастасия</c:v>
                </c:pt>
                <c:pt idx="2">
                  <c:v>Борисова  Елизавета</c:v>
                </c:pt>
                <c:pt idx="3">
                  <c:v>Викторова Ева</c:v>
                </c:pt>
                <c:pt idx="4">
                  <c:v>Венков Андрей</c:v>
                </c:pt>
                <c:pt idx="5">
                  <c:v>Григорьева Дарья</c:v>
                </c:pt>
                <c:pt idx="6">
                  <c:v>Дмитриев Андрей</c:v>
                </c:pt>
                <c:pt idx="7">
                  <c:v>Замятина Ольга</c:v>
                </c:pt>
                <c:pt idx="8">
                  <c:v>Захаренков Иван</c:v>
                </c:pt>
                <c:pt idx="9">
                  <c:v>Иванова Дарина</c:v>
                </c:pt>
                <c:pt idx="10">
                  <c:v>Ильина Алеся</c:v>
                </c:pt>
                <c:pt idx="11">
                  <c:v>Кабанов Егор</c:v>
                </c:pt>
                <c:pt idx="12">
                  <c:v>Камышанов Даниил</c:v>
                </c:pt>
                <c:pt idx="13">
                  <c:v>Лабоева Анастасия</c:v>
                </c:pt>
                <c:pt idx="14">
                  <c:v>Лашкевич Янина</c:v>
                </c:pt>
                <c:pt idx="15">
                  <c:v>Махмудова Алина</c:v>
                </c:pt>
                <c:pt idx="16">
                  <c:v>Орлов Артем</c:v>
                </c:pt>
                <c:pt idx="17">
                  <c:v>Осина Дарья</c:v>
                </c:pt>
                <c:pt idx="18">
                  <c:v>Погорелов Егор</c:v>
                </c:pt>
                <c:pt idx="19">
                  <c:v>Поздняков Владимир</c:v>
                </c:pt>
                <c:pt idx="20">
                  <c:v>Попов Михаил</c:v>
                </c:pt>
                <c:pt idx="21">
                  <c:v>Пышин Михаил</c:v>
                </c:pt>
                <c:pt idx="22">
                  <c:v>Раимжонов Азизбек</c:v>
                </c:pt>
                <c:pt idx="23">
                  <c:v>Романова Яна</c:v>
                </c:pt>
                <c:pt idx="24">
                  <c:v>Сидоренко Дмитрий</c:v>
                </c:pt>
                <c:pt idx="25">
                  <c:v>Широкова Екатерина</c:v>
                </c:pt>
                <c:pt idx="26">
                  <c:v>Узунов Андрей</c:v>
                </c:pt>
              </c:strCache>
            </c:strRef>
          </c:cat>
          <c:val>
            <c:numRef>
              <c:f>лист!$D$2:$D$28</c:f>
              <c:numCache>
                <c:ptCount val="27"/>
                <c:pt idx="0">
                  <c:v>4.111111111111111</c:v>
                </c:pt>
                <c:pt idx="1">
                  <c:v>5</c:v>
                </c:pt>
                <c:pt idx="2">
                  <c:v>4.888888888888889</c:v>
                </c:pt>
                <c:pt idx="3">
                  <c:v>5</c:v>
                </c:pt>
                <c:pt idx="4">
                  <c:v>4.555555555555555</c:v>
                </c:pt>
                <c:pt idx="5">
                  <c:v>4.777777777777778</c:v>
                </c:pt>
                <c:pt idx="6">
                  <c:v>4.666666666666667</c:v>
                </c:pt>
                <c:pt idx="7">
                  <c:v>5</c:v>
                </c:pt>
                <c:pt idx="8">
                  <c:v>4.888888888888889</c:v>
                </c:pt>
                <c:pt idx="9">
                  <c:v>4.555555555555555</c:v>
                </c:pt>
                <c:pt idx="10">
                  <c:v>4.888888888888889</c:v>
                </c:pt>
                <c:pt idx="11">
                  <c:v>4</c:v>
                </c:pt>
                <c:pt idx="12">
                  <c:v>4.222222222222222</c:v>
                </c:pt>
                <c:pt idx="13">
                  <c:v>4.444444444444445</c:v>
                </c:pt>
                <c:pt idx="14">
                  <c:v>4.333333333333333</c:v>
                </c:pt>
                <c:pt idx="15">
                  <c:v>4.444444444444445</c:v>
                </c:pt>
                <c:pt idx="16">
                  <c:v>5</c:v>
                </c:pt>
                <c:pt idx="17">
                  <c:v>4.555555555555555</c:v>
                </c:pt>
                <c:pt idx="18">
                  <c:v>4.666666666666667</c:v>
                </c:pt>
                <c:pt idx="19">
                  <c:v>4.666666666666667</c:v>
                </c:pt>
                <c:pt idx="20">
                  <c:v>4.222222222222222</c:v>
                </c:pt>
                <c:pt idx="21">
                  <c:v>4.333333333333333</c:v>
                </c:pt>
                <c:pt idx="22">
                  <c:v>3.7777777777777777</c:v>
                </c:pt>
                <c:pt idx="23">
                  <c:v>3.6666666666666665</c:v>
                </c:pt>
                <c:pt idx="24">
                  <c:v>4</c:v>
                </c:pt>
                <c:pt idx="25">
                  <c:v>4</c:v>
                </c:pt>
                <c:pt idx="26">
                  <c:v>4.222222222222222</c:v>
                </c:pt>
              </c:numCache>
            </c:numRef>
          </c:val>
        </c:ser>
        <c:gapWidth val="48"/>
        <c:axId val="5218113"/>
        <c:axId val="46963018"/>
      </c:barChart>
      <c:catAx>
        <c:axId val="52181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46963018"/>
        <c:crosses val="autoZero"/>
        <c:auto val="1"/>
        <c:lblOffset val="100"/>
        <c:tickLblSkip val="1"/>
        <c:noMultiLvlLbl val="0"/>
      </c:catAx>
      <c:valAx>
        <c:axId val="46963018"/>
        <c:scaling>
          <c:orientation val="minMax"/>
          <c:max val="5"/>
          <c:min val="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52181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64"/>
  <sheetViews>
    <sheetView zoomScalePageLayoutView="0" workbookViewId="0" topLeftCell="D1">
      <selection activeCell="Q45" sqref="Q45:T45"/>
    </sheetView>
  </sheetViews>
  <sheetFormatPr defaultColWidth="9.140625" defaultRowHeight="15"/>
  <cols>
    <col min="1" max="1" width="4.140625" style="1" customWidth="1"/>
    <col min="2" max="3" width="9.140625" style="1" customWidth="1"/>
    <col min="4" max="9" width="12.7109375" style="1" customWidth="1"/>
    <col min="10" max="10" width="5.421875" style="1" customWidth="1"/>
    <col min="11" max="11" width="12.00390625" style="1" customWidth="1"/>
    <col min="12" max="20" width="9.140625" style="1" customWidth="1"/>
  </cols>
  <sheetData>
    <row r="1" ht="16.5" thickBot="1"/>
    <row r="2" spans="6:19" ht="16.5" thickBot="1">
      <c r="F2" s="149" t="s">
        <v>18</v>
      </c>
      <c r="G2" s="150"/>
      <c r="H2" s="44" t="s">
        <v>19</v>
      </c>
      <c r="I2" s="45" t="s">
        <v>20</v>
      </c>
      <c r="K2" s="125" t="s">
        <v>26</v>
      </c>
      <c r="L2" s="125"/>
      <c r="M2" s="125"/>
      <c r="N2" s="125"/>
      <c r="O2" s="125"/>
      <c r="P2" s="125"/>
      <c r="Q2" s="125"/>
      <c r="R2" s="125"/>
      <c r="S2" s="125"/>
    </row>
    <row r="3" spans="6:20" ht="15.75" customHeight="1" thickBot="1">
      <c r="F3" s="126">
        <v>2002</v>
      </c>
      <c r="G3" s="127"/>
      <c r="H3" s="42">
        <v>12</v>
      </c>
      <c r="I3" s="43">
        <v>14</v>
      </c>
      <c r="R3" s="36"/>
      <c r="S3" s="36"/>
      <c r="T3" s="36"/>
    </row>
    <row r="4" spans="6:20" ht="15.75" customHeight="1">
      <c r="F4" s="128">
        <v>2001</v>
      </c>
      <c r="G4" s="129"/>
      <c r="H4" s="37">
        <v>1</v>
      </c>
      <c r="I4" s="38"/>
      <c r="K4" s="138" t="s">
        <v>31</v>
      </c>
      <c r="L4" s="147" t="s">
        <v>28</v>
      </c>
      <c r="M4" s="147"/>
      <c r="N4" s="147"/>
      <c r="O4" s="147" t="s">
        <v>30</v>
      </c>
      <c r="P4" s="147"/>
      <c r="Q4" s="147"/>
      <c r="R4" s="143" t="s">
        <v>29</v>
      </c>
      <c r="S4" s="143"/>
      <c r="T4" s="144"/>
    </row>
    <row r="5" spans="2:20" ht="16.5" thickBot="1">
      <c r="B5" s="164" t="s">
        <v>15</v>
      </c>
      <c r="C5" s="164"/>
      <c r="D5" s="164"/>
      <c r="F5" s="128"/>
      <c r="G5" s="129"/>
      <c r="H5" s="37"/>
      <c r="I5" s="38"/>
      <c r="K5" s="139"/>
      <c r="L5" s="148"/>
      <c r="M5" s="148"/>
      <c r="N5" s="148"/>
      <c r="O5" s="148"/>
      <c r="P5" s="148"/>
      <c r="Q5" s="148"/>
      <c r="R5" s="145"/>
      <c r="S5" s="145"/>
      <c r="T5" s="146"/>
    </row>
    <row r="6" spans="2:20" ht="15.75">
      <c r="B6" s="165" t="s">
        <v>16</v>
      </c>
      <c r="C6" s="165"/>
      <c r="D6" s="165"/>
      <c r="F6" s="128"/>
      <c r="G6" s="129"/>
      <c r="H6" s="37"/>
      <c r="I6" s="38"/>
      <c r="K6" s="46" t="s">
        <v>27</v>
      </c>
      <c r="L6" s="97" t="s">
        <v>80</v>
      </c>
      <c r="M6" s="97"/>
      <c r="N6" s="97"/>
      <c r="O6" s="97" t="s">
        <v>85</v>
      </c>
      <c r="P6" s="97"/>
      <c r="Q6" s="97"/>
      <c r="R6" s="97" t="s">
        <v>92</v>
      </c>
      <c r="S6" s="97"/>
      <c r="T6" s="98"/>
    </row>
    <row r="7" spans="3:20" ht="15.75">
      <c r="C7" s="35">
        <v>27</v>
      </c>
      <c r="D7" s="1" t="s">
        <v>17</v>
      </c>
      <c r="F7" s="128"/>
      <c r="G7" s="129"/>
      <c r="H7" s="37"/>
      <c r="I7" s="38"/>
      <c r="K7" s="133">
        <v>26</v>
      </c>
      <c r="L7" s="99" t="s">
        <v>81</v>
      </c>
      <c r="M7" s="99"/>
      <c r="N7" s="99"/>
      <c r="O7" s="99" t="s">
        <v>86</v>
      </c>
      <c r="P7" s="99"/>
      <c r="Q7" s="99"/>
      <c r="R7" s="99" t="s">
        <v>93</v>
      </c>
      <c r="S7" s="99"/>
      <c r="T7" s="100"/>
    </row>
    <row r="8" spans="6:20" ht="15.75">
      <c r="F8" s="128"/>
      <c r="G8" s="129"/>
      <c r="H8" s="37"/>
      <c r="I8" s="39"/>
      <c r="K8" s="134"/>
      <c r="L8" s="99" t="s">
        <v>82</v>
      </c>
      <c r="M8" s="99"/>
      <c r="N8" s="99"/>
      <c r="O8" s="99" t="s">
        <v>87</v>
      </c>
      <c r="P8" s="99"/>
      <c r="Q8" s="99"/>
      <c r="R8" s="99"/>
      <c r="S8" s="99"/>
      <c r="T8" s="100"/>
    </row>
    <row r="9" spans="6:20" ht="15.75">
      <c r="F9" s="128"/>
      <c r="G9" s="129"/>
      <c r="H9" s="37"/>
      <c r="I9" s="39"/>
      <c r="K9" s="134"/>
      <c r="L9" s="140" t="s">
        <v>83</v>
      </c>
      <c r="M9" s="151"/>
      <c r="N9" s="152"/>
      <c r="O9" s="140" t="s">
        <v>88</v>
      </c>
      <c r="P9" s="141"/>
      <c r="Q9" s="129"/>
      <c r="R9" s="140"/>
      <c r="S9" s="141"/>
      <c r="T9" s="142"/>
    </row>
    <row r="10" spans="6:20" ht="16.5" thickBot="1">
      <c r="F10" s="130"/>
      <c r="G10" s="131"/>
      <c r="H10" s="40"/>
      <c r="I10" s="41"/>
      <c r="K10" s="134"/>
      <c r="L10" s="99" t="s">
        <v>84</v>
      </c>
      <c r="M10" s="99"/>
      <c r="N10" s="99"/>
      <c r="O10" s="99" t="s">
        <v>89</v>
      </c>
      <c r="P10" s="99"/>
      <c r="Q10" s="99"/>
      <c r="R10" s="99"/>
      <c r="S10" s="99"/>
      <c r="T10" s="100"/>
    </row>
    <row r="11" spans="11:20" ht="15.75" customHeight="1">
      <c r="K11" s="134"/>
      <c r="L11" s="99"/>
      <c r="M11" s="99"/>
      <c r="N11" s="99"/>
      <c r="O11" s="99" t="s">
        <v>90</v>
      </c>
      <c r="P11" s="99"/>
      <c r="Q11" s="99"/>
      <c r="R11" s="99"/>
      <c r="S11" s="99"/>
      <c r="T11" s="100"/>
    </row>
    <row r="12" spans="2:20" ht="15.75">
      <c r="B12" s="160" t="s">
        <v>21</v>
      </c>
      <c r="C12" s="160"/>
      <c r="D12" s="160"/>
      <c r="E12" s="160"/>
      <c r="F12" s="160"/>
      <c r="G12" s="160"/>
      <c r="H12" s="160"/>
      <c r="I12" s="160"/>
      <c r="K12" s="134"/>
      <c r="L12" s="99"/>
      <c r="M12" s="99"/>
      <c r="N12" s="99"/>
      <c r="O12" s="99" t="s">
        <v>91</v>
      </c>
      <c r="P12" s="99"/>
      <c r="Q12" s="99"/>
      <c r="R12" s="99"/>
      <c r="S12" s="99"/>
      <c r="T12" s="100"/>
    </row>
    <row r="13" spans="11:20" ht="16.5" thickBot="1">
      <c r="K13" s="134"/>
      <c r="L13" s="99"/>
      <c r="M13" s="99"/>
      <c r="N13" s="99"/>
      <c r="O13" s="99"/>
      <c r="P13" s="99"/>
      <c r="Q13" s="99"/>
      <c r="R13" s="99"/>
      <c r="S13" s="99"/>
      <c r="T13" s="100"/>
    </row>
    <row r="14" spans="2:20" ht="15.75" customHeight="1" thickBot="1">
      <c r="B14" s="153" t="s">
        <v>22</v>
      </c>
      <c r="C14" s="154"/>
      <c r="D14" s="154"/>
      <c r="E14" s="154"/>
      <c r="F14" s="154" t="s">
        <v>23</v>
      </c>
      <c r="G14" s="154"/>
      <c r="H14" s="147" t="s">
        <v>24</v>
      </c>
      <c r="I14" s="157"/>
      <c r="K14" s="135"/>
      <c r="L14" s="101"/>
      <c r="M14" s="101"/>
      <c r="N14" s="101"/>
      <c r="O14" s="101"/>
      <c r="P14" s="101"/>
      <c r="Q14" s="101"/>
      <c r="R14" s="101"/>
      <c r="S14" s="101"/>
      <c r="T14" s="102"/>
    </row>
    <row r="15" spans="2:20" ht="15.75" customHeight="1" thickBot="1">
      <c r="B15" s="155"/>
      <c r="C15" s="156"/>
      <c r="D15" s="156"/>
      <c r="E15" s="156"/>
      <c r="F15" s="156"/>
      <c r="G15" s="156"/>
      <c r="H15" s="148"/>
      <c r="I15" s="158"/>
      <c r="K15" s="46" t="s">
        <v>32</v>
      </c>
      <c r="L15" s="97" t="s">
        <v>80</v>
      </c>
      <c r="M15" s="97"/>
      <c r="N15" s="97"/>
      <c r="O15" s="97" t="s">
        <v>94</v>
      </c>
      <c r="P15" s="97"/>
      <c r="Q15" s="97"/>
      <c r="R15" s="97" t="s">
        <v>101</v>
      </c>
      <c r="S15" s="97"/>
      <c r="T15" s="98"/>
    </row>
    <row r="16" spans="2:20" ht="15.75">
      <c r="B16" s="126"/>
      <c r="C16" s="161"/>
      <c r="D16" s="161"/>
      <c r="E16" s="127"/>
      <c r="F16" s="162"/>
      <c r="G16" s="127"/>
      <c r="H16" s="162"/>
      <c r="I16" s="163"/>
      <c r="K16" s="133">
        <v>27</v>
      </c>
      <c r="L16" s="99" t="s">
        <v>81</v>
      </c>
      <c r="M16" s="99"/>
      <c r="N16" s="99"/>
      <c r="O16" s="99" t="s">
        <v>95</v>
      </c>
      <c r="P16" s="99"/>
      <c r="Q16" s="99"/>
      <c r="R16" s="99" t="s">
        <v>92</v>
      </c>
      <c r="S16" s="99"/>
      <c r="T16" s="100"/>
    </row>
    <row r="17" spans="2:20" ht="15.75">
      <c r="B17" s="128"/>
      <c r="C17" s="141"/>
      <c r="D17" s="141"/>
      <c r="E17" s="129"/>
      <c r="F17" s="140"/>
      <c r="G17" s="129"/>
      <c r="H17" s="140"/>
      <c r="I17" s="142"/>
      <c r="K17" s="134"/>
      <c r="L17" s="99" t="s">
        <v>82</v>
      </c>
      <c r="M17" s="99"/>
      <c r="N17" s="99"/>
      <c r="O17" s="99" t="s">
        <v>96</v>
      </c>
      <c r="P17" s="99"/>
      <c r="Q17" s="99"/>
      <c r="R17" s="99" t="s">
        <v>102</v>
      </c>
      <c r="S17" s="99"/>
      <c r="T17" s="100"/>
    </row>
    <row r="18" spans="2:20" ht="15.75">
      <c r="B18" s="103"/>
      <c r="C18" s="99"/>
      <c r="D18" s="99"/>
      <c r="E18" s="99"/>
      <c r="F18" s="99"/>
      <c r="G18" s="99"/>
      <c r="H18" s="99"/>
      <c r="I18" s="100"/>
      <c r="K18" s="134"/>
      <c r="L18" s="99" t="s">
        <v>84</v>
      </c>
      <c r="M18" s="99"/>
      <c r="N18" s="99"/>
      <c r="O18" s="99" t="s">
        <v>97</v>
      </c>
      <c r="P18" s="99"/>
      <c r="Q18" s="99"/>
      <c r="R18" s="99" t="s">
        <v>103</v>
      </c>
      <c r="S18" s="99"/>
      <c r="T18" s="100"/>
    </row>
    <row r="19" spans="2:20" ht="15.75">
      <c r="B19" s="103"/>
      <c r="C19" s="99"/>
      <c r="D19" s="99"/>
      <c r="E19" s="99"/>
      <c r="F19" s="99"/>
      <c r="G19" s="99"/>
      <c r="H19" s="99"/>
      <c r="I19" s="100"/>
      <c r="K19" s="134"/>
      <c r="L19" s="99"/>
      <c r="M19" s="99"/>
      <c r="N19" s="99"/>
      <c r="O19" s="99" t="s">
        <v>98</v>
      </c>
      <c r="P19" s="99"/>
      <c r="Q19" s="99"/>
      <c r="R19" s="99"/>
      <c r="S19" s="99"/>
      <c r="T19" s="100"/>
    </row>
    <row r="20" spans="2:20" ht="15.75">
      <c r="B20" s="103"/>
      <c r="C20" s="99"/>
      <c r="D20" s="99"/>
      <c r="E20" s="99"/>
      <c r="F20" s="99"/>
      <c r="G20" s="99"/>
      <c r="H20" s="99"/>
      <c r="I20" s="100"/>
      <c r="K20" s="134"/>
      <c r="L20" s="99"/>
      <c r="M20" s="99"/>
      <c r="N20" s="99"/>
      <c r="O20" s="99" t="s">
        <v>99</v>
      </c>
      <c r="P20" s="99"/>
      <c r="Q20" s="99"/>
      <c r="R20" s="99"/>
      <c r="S20" s="99"/>
      <c r="T20" s="100"/>
    </row>
    <row r="21" spans="2:20" ht="15.75">
      <c r="B21" s="103"/>
      <c r="C21" s="99"/>
      <c r="D21" s="99"/>
      <c r="E21" s="99"/>
      <c r="F21" s="99"/>
      <c r="G21" s="99"/>
      <c r="H21" s="99"/>
      <c r="I21" s="100"/>
      <c r="K21" s="134"/>
      <c r="L21" s="99"/>
      <c r="M21" s="99"/>
      <c r="N21" s="99"/>
      <c r="O21" s="99" t="s">
        <v>91</v>
      </c>
      <c r="P21" s="99"/>
      <c r="Q21" s="99"/>
      <c r="R21" s="99"/>
      <c r="S21" s="99"/>
      <c r="T21" s="100"/>
    </row>
    <row r="22" spans="2:20" ht="16.5" thickBot="1">
      <c r="B22" s="104"/>
      <c r="C22" s="101"/>
      <c r="D22" s="101"/>
      <c r="E22" s="101"/>
      <c r="F22" s="101"/>
      <c r="G22" s="101"/>
      <c r="H22" s="101"/>
      <c r="I22" s="102"/>
      <c r="K22" s="134"/>
      <c r="L22" s="99"/>
      <c r="M22" s="99"/>
      <c r="N22" s="99"/>
      <c r="O22" s="99" t="s">
        <v>100</v>
      </c>
      <c r="P22" s="99"/>
      <c r="Q22" s="99"/>
      <c r="R22" s="99"/>
      <c r="S22" s="99"/>
      <c r="T22" s="100"/>
    </row>
    <row r="23" spans="11:20" ht="16.5" thickBot="1">
      <c r="K23" s="135"/>
      <c r="L23" s="101"/>
      <c r="M23" s="101"/>
      <c r="N23" s="101"/>
      <c r="O23" s="101"/>
      <c r="P23" s="101"/>
      <c r="Q23" s="101"/>
      <c r="R23" s="101"/>
      <c r="S23" s="101"/>
      <c r="T23" s="102"/>
    </row>
    <row r="24" spans="2:20" ht="15.75" customHeight="1">
      <c r="B24" s="153" t="s">
        <v>22</v>
      </c>
      <c r="C24" s="154"/>
      <c r="D24" s="154"/>
      <c r="E24" s="154"/>
      <c r="F24" s="154" t="s">
        <v>23</v>
      </c>
      <c r="G24" s="154"/>
      <c r="H24" s="147" t="s">
        <v>25</v>
      </c>
      <c r="I24" s="157"/>
      <c r="K24" s="47" t="s">
        <v>33</v>
      </c>
      <c r="L24" s="136"/>
      <c r="M24" s="136"/>
      <c r="N24" s="136"/>
      <c r="O24" s="136"/>
      <c r="P24" s="136"/>
      <c r="Q24" s="136"/>
      <c r="R24" s="136"/>
      <c r="S24" s="136"/>
      <c r="T24" s="137"/>
    </row>
    <row r="25" spans="2:20" ht="15.75" customHeight="1" thickBot="1">
      <c r="B25" s="155"/>
      <c r="C25" s="156"/>
      <c r="D25" s="156"/>
      <c r="E25" s="156"/>
      <c r="F25" s="156"/>
      <c r="G25" s="156"/>
      <c r="H25" s="148"/>
      <c r="I25" s="158"/>
      <c r="K25" s="121"/>
      <c r="L25" s="99"/>
      <c r="M25" s="99"/>
      <c r="N25" s="99"/>
      <c r="O25" s="99"/>
      <c r="P25" s="99"/>
      <c r="Q25" s="99"/>
      <c r="R25" s="99"/>
      <c r="S25" s="99"/>
      <c r="T25" s="100"/>
    </row>
    <row r="26" spans="2:20" ht="15.75">
      <c r="B26" s="159"/>
      <c r="C26" s="136"/>
      <c r="D26" s="136"/>
      <c r="E26" s="136"/>
      <c r="F26" s="136"/>
      <c r="G26" s="136"/>
      <c r="H26" s="136"/>
      <c r="I26" s="137"/>
      <c r="K26" s="121"/>
      <c r="L26" s="99"/>
      <c r="M26" s="99"/>
      <c r="N26" s="99"/>
      <c r="O26" s="99"/>
      <c r="P26" s="99"/>
      <c r="Q26" s="99"/>
      <c r="R26" s="99"/>
      <c r="S26" s="99"/>
      <c r="T26" s="100"/>
    </row>
    <row r="27" spans="2:20" ht="15.75">
      <c r="B27" s="103"/>
      <c r="C27" s="99"/>
      <c r="D27" s="99"/>
      <c r="E27" s="99"/>
      <c r="F27" s="99"/>
      <c r="G27" s="99"/>
      <c r="H27" s="99"/>
      <c r="I27" s="100"/>
      <c r="K27" s="121"/>
      <c r="L27" s="99"/>
      <c r="M27" s="99"/>
      <c r="N27" s="99"/>
      <c r="O27" s="99"/>
      <c r="P27" s="99"/>
      <c r="Q27" s="99"/>
      <c r="R27" s="99"/>
      <c r="S27" s="99"/>
      <c r="T27" s="100"/>
    </row>
    <row r="28" spans="2:20" ht="15.75">
      <c r="B28" s="103"/>
      <c r="C28" s="99"/>
      <c r="D28" s="99"/>
      <c r="E28" s="99"/>
      <c r="F28" s="99"/>
      <c r="G28" s="99"/>
      <c r="H28" s="99"/>
      <c r="I28" s="100"/>
      <c r="K28" s="121"/>
      <c r="L28" s="99"/>
      <c r="M28" s="99"/>
      <c r="N28" s="99"/>
      <c r="O28" s="99"/>
      <c r="P28" s="99"/>
      <c r="Q28" s="99"/>
      <c r="R28" s="99"/>
      <c r="S28" s="99"/>
      <c r="T28" s="100"/>
    </row>
    <row r="29" spans="2:20" ht="15.75">
      <c r="B29" s="103"/>
      <c r="C29" s="99"/>
      <c r="D29" s="99"/>
      <c r="E29" s="99"/>
      <c r="F29" s="99"/>
      <c r="G29" s="99"/>
      <c r="H29" s="99"/>
      <c r="I29" s="100"/>
      <c r="K29" s="121"/>
      <c r="L29" s="99"/>
      <c r="M29" s="99"/>
      <c r="N29" s="99"/>
      <c r="O29" s="99"/>
      <c r="P29" s="99"/>
      <c r="Q29" s="99"/>
      <c r="R29" s="99"/>
      <c r="S29" s="99"/>
      <c r="T29" s="100"/>
    </row>
    <row r="30" spans="2:20" ht="15.75">
      <c r="B30" s="103"/>
      <c r="C30" s="99"/>
      <c r="D30" s="99"/>
      <c r="E30" s="99"/>
      <c r="F30" s="99"/>
      <c r="G30" s="99"/>
      <c r="H30" s="99"/>
      <c r="I30" s="100"/>
      <c r="K30" s="121"/>
      <c r="L30" s="99"/>
      <c r="M30" s="99"/>
      <c r="N30" s="99"/>
      <c r="O30" s="99"/>
      <c r="P30" s="99"/>
      <c r="Q30" s="99"/>
      <c r="R30" s="99"/>
      <c r="S30" s="99"/>
      <c r="T30" s="100"/>
    </row>
    <row r="31" spans="2:20" ht="15.75">
      <c r="B31" s="103"/>
      <c r="C31" s="99"/>
      <c r="D31" s="99"/>
      <c r="E31" s="99"/>
      <c r="F31" s="99"/>
      <c r="G31" s="99"/>
      <c r="H31" s="99"/>
      <c r="I31" s="100"/>
      <c r="K31" s="121"/>
      <c r="L31" s="99"/>
      <c r="M31" s="99"/>
      <c r="N31" s="99"/>
      <c r="O31" s="99"/>
      <c r="P31" s="99"/>
      <c r="Q31" s="99"/>
      <c r="R31" s="99"/>
      <c r="S31" s="99"/>
      <c r="T31" s="100"/>
    </row>
    <row r="32" spans="2:20" ht="16.5" thickBot="1">
      <c r="B32" s="104"/>
      <c r="C32" s="101"/>
      <c r="D32" s="101"/>
      <c r="E32" s="101"/>
      <c r="F32" s="101"/>
      <c r="G32" s="101"/>
      <c r="H32" s="101"/>
      <c r="I32" s="102"/>
      <c r="K32" s="123"/>
      <c r="L32" s="101"/>
      <c r="M32" s="101"/>
      <c r="N32" s="101"/>
      <c r="O32" s="101"/>
      <c r="P32" s="101"/>
      <c r="Q32" s="101"/>
      <c r="R32" s="101"/>
      <c r="S32" s="101"/>
      <c r="T32" s="102"/>
    </row>
    <row r="33" spans="11:20" ht="15.75">
      <c r="K33" s="48" t="s">
        <v>34</v>
      </c>
      <c r="L33" s="97"/>
      <c r="M33" s="97"/>
      <c r="N33" s="97"/>
      <c r="O33" s="97"/>
      <c r="P33" s="97"/>
      <c r="Q33" s="97"/>
      <c r="R33" s="97"/>
      <c r="S33" s="97"/>
      <c r="T33" s="98"/>
    </row>
    <row r="34" spans="2:20" ht="15.75">
      <c r="B34" s="125" t="s">
        <v>35</v>
      </c>
      <c r="C34" s="125"/>
      <c r="D34" s="125"/>
      <c r="E34" s="125"/>
      <c r="F34" s="125"/>
      <c r="G34" s="125"/>
      <c r="H34" s="125"/>
      <c r="I34" s="125"/>
      <c r="K34" s="133"/>
      <c r="L34" s="99"/>
      <c r="M34" s="99"/>
      <c r="N34" s="99"/>
      <c r="O34" s="99"/>
      <c r="P34" s="99"/>
      <c r="Q34" s="99"/>
      <c r="R34" s="99"/>
      <c r="S34" s="99"/>
      <c r="T34" s="100"/>
    </row>
    <row r="35" spans="11:20" ht="16.5" thickBot="1">
      <c r="K35" s="134"/>
      <c r="L35" s="99"/>
      <c r="M35" s="99"/>
      <c r="N35" s="99"/>
      <c r="O35" s="99"/>
      <c r="P35" s="99"/>
      <c r="Q35" s="99"/>
      <c r="R35" s="99"/>
      <c r="S35" s="99"/>
      <c r="T35" s="100"/>
    </row>
    <row r="36" spans="2:20" ht="16.5" thickBot="1">
      <c r="B36" s="119"/>
      <c r="C36" s="110"/>
      <c r="D36" s="110"/>
      <c r="E36" s="50" t="s">
        <v>27</v>
      </c>
      <c r="F36" s="50" t="s">
        <v>32</v>
      </c>
      <c r="G36" s="50" t="s">
        <v>33</v>
      </c>
      <c r="H36" s="50" t="s">
        <v>36</v>
      </c>
      <c r="I36" s="51" t="s">
        <v>34</v>
      </c>
      <c r="K36" s="134"/>
      <c r="L36" s="99"/>
      <c r="M36" s="99"/>
      <c r="N36" s="99"/>
      <c r="O36" s="99"/>
      <c r="P36" s="99"/>
      <c r="Q36" s="99"/>
      <c r="R36" s="99"/>
      <c r="S36" s="99"/>
      <c r="T36" s="100"/>
    </row>
    <row r="37" spans="2:20" ht="15.75">
      <c r="B37" s="120" t="s">
        <v>37</v>
      </c>
      <c r="C37" s="113"/>
      <c r="D37" s="113"/>
      <c r="E37" s="117">
        <v>16</v>
      </c>
      <c r="F37" s="117">
        <v>80</v>
      </c>
      <c r="G37" s="117"/>
      <c r="H37" s="117"/>
      <c r="I37" s="118">
        <f>SUM(E37:H38)</f>
        <v>96</v>
      </c>
      <c r="K37" s="134"/>
      <c r="L37" s="99"/>
      <c r="M37" s="99"/>
      <c r="N37" s="99"/>
      <c r="O37" s="99"/>
      <c r="P37" s="99"/>
      <c r="Q37" s="99"/>
      <c r="R37" s="99"/>
      <c r="S37" s="99"/>
      <c r="T37" s="100"/>
    </row>
    <row r="38" spans="2:20" ht="15.75">
      <c r="B38" s="121"/>
      <c r="C38" s="122"/>
      <c r="D38" s="122"/>
      <c r="E38" s="113"/>
      <c r="F38" s="113"/>
      <c r="G38" s="113"/>
      <c r="H38" s="113"/>
      <c r="I38" s="114"/>
      <c r="K38" s="134"/>
      <c r="L38" s="99"/>
      <c r="M38" s="99"/>
      <c r="N38" s="99"/>
      <c r="O38" s="99"/>
      <c r="P38" s="99"/>
      <c r="Q38" s="99"/>
      <c r="R38" s="99"/>
      <c r="S38" s="99"/>
      <c r="T38" s="100"/>
    </row>
    <row r="39" spans="2:20" ht="15.75">
      <c r="B39" s="121" t="s">
        <v>38</v>
      </c>
      <c r="C39" s="122"/>
      <c r="D39" s="122"/>
      <c r="E39" s="112">
        <v>16</v>
      </c>
      <c r="F39" s="112">
        <v>80</v>
      </c>
      <c r="G39" s="112"/>
      <c r="H39" s="112"/>
      <c r="I39" s="114">
        <f>SUM(E39:H40)</f>
        <v>96</v>
      </c>
      <c r="K39" s="134"/>
      <c r="L39" s="99"/>
      <c r="M39" s="99"/>
      <c r="N39" s="99"/>
      <c r="O39" s="99"/>
      <c r="P39" s="99"/>
      <c r="Q39" s="99"/>
      <c r="R39" s="99"/>
      <c r="S39" s="99"/>
      <c r="T39" s="100"/>
    </row>
    <row r="40" spans="2:20" ht="16.5" thickBot="1">
      <c r="B40" s="121"/>
      <c r="C40" s="122"/>
      <c r="D40" s="122"/>
      <c r="E40" s="113"/>
      <c r="F40" s="113"/>
      <c r="G40" s="113"/>
      <c r="H40" s="113"/>
      <c r="I40" s="114"/>
      <c r="K40" s="135"/>
      <c r="L40" s="101"/>
      <c r="M40" s="101"/>
      <c r="N40" s="101"/>
      <c r="O40" s="101"/>
      <c r="P40" s="101"/>
      <c r="Q40" s="101"/>
      <c r="R40" s="101"/>
      <c r="S40" s="101"/>
      <c r="T40" s="102"/>
    </row>
    <row r="41" spans="2:14" ht="15.75">
      <c r="B41" s="121" t="s">
        <v>39</v>
      </c>
      <c r="C41" s="122"/>
      <c r="D41" s="122"/>
      <c r="E41" s="112">
        <v>77</v>
      </c>
      <c r="F41" s="112">
        <v>387</v>
      </c>
      <c r="G41" s="112"/>
      <c r="H41" s="112"/>
      <c r="I41" s="114">
        <f>SUM(E41:H42)</f>
        <v>464</v>
      </c>
      <c r="L41" s="132"/>
      <c r="M41" s="132"/>
      <c r="N41" s="132"/>
    </row>
    <row r="42" spans="2:19" ht="15.75">
      <c r="B42" s="121"/>
      <c r="C42" s="122"/>
      <c r="D42" s="122"/>
      <c r="E42" s="113"/>
      <c r="F42" s="113"/>
      <c r="G42" s="113"/>
      <c r="H42" s="113"/>
      <c r="I42" s="114"/>
      <c r="L42" s="109" t="s">
        <v>40</v>
      </c>
      <c r="M42" s="109"/>
      <c r="N42" s="109"/>
      <c r="O42" s="109"/>
      <c r="P42" s="109"/>
      <c r="Q42" s="109"/>
      <c r="R42" s="109"/>
      <c r="S42" s="109"/>
    </row>
    <row r="43" spans="2:20" ht="16.5" thickBot="1">
      <c r="B43" s="121" t="s">
        <v>38</v>
      </c>
      <c r="C43" s="122"/>
      <c r="D43" s="122"/>
      <c r="E43" s="112">
        <v>77</v>
      </c>
      <c r="F43" s="112">
        <v>387</v>
      </c>
      <c r="G43" s="112"/>
      <c r="H43" s="112"/>
      <c r="I43" s="114">
        <f>SUM(E43:H44)</f>
        <v>464</v>
      </c>
      <c r="L43" s="52"/>
      <c r="M43" s="52"/>
      <c r="N43" s="52"/>
      <c r="O43" s="52"/>
      <c r="P43" s="52"/>
      <c r="Q43" s="52"/>
      <c r="R43" s="52"/>
      <c r="S43" s="52"/>
      <c r="T43" s="52"/>
    </row>
    <row r="44" spans="2:20" ht="16.5" thickBot="1">
      <c r="B44" s="123"/>
      <c r="C44" s="124"/>
      <c r="D44" s="124"/>
      <c r="E44" s="115"/>
      <c r="F44" s="115"/>
      <c r="G44" s="115"/>
      <c r="H44" s="115"/>
      <c r="I44" s="116"/>
      <c r="K44" s="53"/>
      <c r="L44" s="110" t="s">
        <v>1</v>
      </c>
      <c r="M44" s="110"/>
      <c r="N44" s="110"/>
      <c r="O44" s="110"/>
      <c r="P44" s="110"/>
      <c r="Q44" s="110" t="s">
        <v>41</v>
      </c>
      <c r="R44" s="110"/>
      <c r="S44" s="110"/>
      <c r="T44" s="111"/>
    </row>
    <row r="45" spans="11:20" ht="15.75">
      <c r="K45" s="48" t="s">
        <v>27</v>
      </c>
      <c r="L45" s="97" t="s">
        <v>71</v>
      </c>
      <c r="M45" s="97"/>
      <c r="N45" s="97"/>
      <c r="O45" s="97"/>
      <c r="P45" s="97"/>
      <c r="Q45" s="97" t="s">
        <v>2</v>
      </c>
      <c r="R45" s="97"/>
      <c r="S45" s="97"/>
      <c r="T45" s="98"/>
    </row>
    <row r="46" spans="11:20" ht="15.75">
      <c r="K46" s="105">
        <v>1</v>
      </c>
      <c r="L46" s="99"/>
      <c r="M46" s="99"/>
      <c r="N46" s="99"/>
      <c r="O46" s="99"/>
      <c r="P46" s="99"/>
      <c r="Q46" s="99"/>
      <c r="R46" s="99"/>
      <c r="S46" s="99"/>
      <c r="T46" s="100"/>
    </row>
    <row r="47" spans="11:20" ht="15.75">
      <c r="K47" s="106"/>
      <c r="L47" s="99"/>
      <c r="M47" s="99"/>
      <c r="N47" s="99"/>
      <c r="O47" s="99"/>
      <c r="P47" s="99"/>
      <c r="Q47" s="99"/>
      <c r="R47" s="99"/>
      <c r="S47" s="99"/>
      <c r="T47" s="100"/>
    </row>
    <row r="48" spans="11:20" ht="15.75">
      <c r="K48" s="106"/>
      <c r="L48" s="99"/>
      <c r="M48" s="99"/>
      <c r="N48" s="99"/>
      <c r="O48" s="99"/>
      <c r="P48" s="99"/>
      <c r="Q48" s="99"/>
      <c r="R48" s="99"/>
      <c r="S48" s="99"/>
      <c r="T48" s="100"/>
    </row>
    <row r="49" spans="11:20" ht="16.5" thickBot="1">
      <c r="K49" s="106"/>
      <c r="L49" s="107"/>
      <c r="M49" s="107"/>
      <c r="N49" s="107"/>
      <c r="O49" s="107"/>
      <c r="P49" s="107"/>
      <c r="Q49" s="107"/>
      <c r="R49" s="107"/>
      <c r="S49" s="107"/>
      <c r="T49" s="108"/>
    </row>
    <row r="50" spans="11:20" ht="15.75">
      <c r="K50" s="48" t="s">
        <v>32</v>
      </c>
      <c r="L50" s="97"/>
      <c r="M50" s="97"/>
      <c r="N50" s="97"/>
      <c r="O50" s="97"/>
      <c r="P50" s="97"/>
      <c r="Q50" s="97"/>
      <c r="R50" s="97"/>
      <c r="S50" s="97"/>
      <c r="T50" s="98"/>
    </row>
    <row r="51" spans="11:20" ht="15.75">
      <c r="K51" s="103"/>
      <c r="L51" s="99"/>
      <c r="M51" s="99"/>
      <c r="N51" s="99"/>
      <c r="O51" s="99"/>
      <c r="P51" s="99"/>
      <c r="Q51" s="99"/>
      <c r="R51" s="99"/>
      <c r="S51" s="99"/>
      <c r="T51" s="100"/>
    </row>
    <row r="52" spans="11:20" ht="15.75">
      <c r="K52" s="103"/>
      <c r="L52" s="99"/>
      <c r="M52" s="99"/>
      <c r="N52" s="99"/>
      <c r="O52" s="99"/>
      <c r="P52" s="99"/>
      <c r="Q52" s="99"/>
      <c r="R52" s="99"/>
      <c r="S52" s="99"/>
      <c r="T52" s="100"/>
    </row>
    <row r="53" spans="11:20" ht="15.75">
      <c r="K53" s="103"/>
      <c r="L53" s="99"/>
      <c r="M53" s="99"/>
      <c r="N53" s="99"/>
      <c r="O53" s="99"/>
      <c r="P53" s="99"/>
      <c r="Q53" s="99"/>
      <c r="R53" s="99"/>
      <c r="S53" s="99"/>
      <c r="T53" s="100"/>
    </row>
    <row r="54" spans="11:20" ht="16.5" thickBot="1">
      <c r="K54" s="104"/>
      <c r="L54" s="101"/>
      <c r="M54" s="101"/>
      <c r="N54" s="101"/>
      <c r="O54" s="101"/>
      <c r="P54" s="101"/>
      <c r="Q54" s="101"/>
      <c r="R54" s="101"/>
      <c r="S54" s="101"/>
      <c r="T54" s="102"/>
    </row>
    <row r="55" spans="11:20" ht="15.75">
      <c r="K55" s="48" t="s">
        <v>33</v>
      </c>
      <c r="L55" s="97"/>
      <c r="M55" s="97"/>
      <c r="N55" s="97"/>
      <c r="O55" s="97"/>
      <c r="P55" s="97"/>
      <c r="Q55" s="97"/>
      <c r="R55" s="97"/>
      <c r="S55" s="97"/>
      <c r="T55" s="98"/>
    </row>
    <row r="56" spans="11:20" ht="15.75">
      <c r="K56" s="103"/>
      <c r="L56" s="99"/>
      <c r="M56" s="99"/>
      <c r="N56" s="99"/>
      <c r="O56" s="99"/>
      <c r="P56" s="99"/>
      <c r="Q56" s="99"/>
      <c r="R56" s="99"/>
      <c r="S56" s="99"/>
      <c r="T56" s="100"/>
    </row>
    <row r="57" spans="11:20" ht="15.75">
      <c r="K57" s="103"/>
      <c r="L57" s="99"/>
      <c r="M57" s="99"/>
      <c r="N57" s="99"/>
      <c r="O57" s="99"/>
      <c r="P57" s="99"/>
      <c r="Q57" s="99"/>
      <c r="R57" s="99"/>
      <c r="S57" s="99"/>
      <c r="T57" s="100"/>
    </row>
    <row r="58" spans="11:20" ht="15.75">
      <c r="K58" s="103"/>
      <c r="L58" s="99"/>
      <c r="M58" s="99"/>
      <c r="N58" s="99"/>
      <c r="O58" s="99"/>
      <c r="P58" s="99"/>
      <c r="Q58" s="99"/>
      <c r="R58" s="99"/>
      <c r="S58" s="99"/>
      <c r="T58" s="100"/>
    </row>
    <row r="59" spans="11:20" ht="16.5" thickBot="1">
      <c r="K59" s="104"/>
      <c r="L59" s="101"/>
      <c r="M59" s="101"/>
      <c r="N59" s="101"/>
      <c r="O59" s="101"/>
      <c r="P59" s="101"/>
      <c r="Q59" s="101"/>
      <c r="R59" s="101"/>
      <c r="S59" s="101"/>
      <c r="T59" s="102"/>
    </row>
    <row r="60" spans="11:20" ht="15.75">
      <c r="K60" s="54" t="s">
        <v>34</v>
      </c>
      <c r="L60" s="97"/>
      <c r="M60" s="97"/>
      <c r="N60" s="97"/>
      <c r="O60" s="97"/>
      <c r="P60" s="97"/>
      <c r="Q60" s="97"/>
      <c r="R60" s="97"/>
      <c r="S60" s="97"/>
      <c r="T60" s="98"/>
    </row>
    <row r="61" spans="11:20" ht="15.75">
      <c r="K61" s="103"/>
      <c r="L61" s="99"/>
      <c r="M61" s="99"/>
      <c r="N61" s="99"/>
      <c r="O61" s="99"/>
      <c r="P61" s="99"/>
      <c r="Q61" s="99"/>
      <c r="R61" s="99"/>
      <c r="S61" s="99"/>
      <c r="T61" s="100"/>
    </row>
    <row r="62" spans="11:20" ht="15.75">
      <c r="K62" s="103"/>
      <c r="L62" s="99"/>
      <c r="M62" s="99"/>
      <c r="N62" s="99"/>
      <c r="O62" s="99"/>
      <c r="P62" s="99"/>
      <c r="Q62" s="99"/>
      <c r="R62" s="99"/>
      <c r="S62" s="99"/>
      <c r="T62" s="100"/>
    </row>
    <row r="63" spans="11:20" ht="15.75">
      <c r="K63" s="103"/>
      <c r="L63" s="99"/>
      <c r="M63" s="99"/>
      <c r="N63" s="99"/>
      <c r="O63" s="99"/>
      <c r="P63" s="99"/>
      <c r="Q63" s="99"/>
      <c r="R63" s="99"/>
      <c r="S63" s="99"/>
      <c r="T63" s="100"/>
    </row>
    <row r="64" spans="11:20" ht="16.5" thickBot="1">
      <c r="K64" s="104"/>
      <c r="L64" s="101"/>
      <c r="M64" s="101"/>
      <c r="N64" s="101"/>
      <c r="O64" s="101"/>
      <c r="P64" s="101"/>
      <c r="Q64" s="101"/>
      <c r="R64" s="101"/>
      <c r="S64" s="101"/>
      <c r="T64" s="102"/>
    </row>
  </sheetData>
  <sheetProtection/>
  <mergeCells count="248">
    <mergeCell ref="B5:D5"/>
    <mergeCell ref="B6:D6"/>
    <mergeCell ref="B18:E18"/>
    <mergeCell ref="B19:E19"/>
    <mergeCell ref="B20:E20"/>
    <mergeCell ref="H18:I18"/>
    <mergeCell ref="H19:I19"/>
    <mergeCell ref="H20:I20"/>
    <mergeCell ref="F17:G17"/>
    <mergeCell ref="F18:G18"/>
    <mergeCell ref="B12:I12"/>
    <mergeCell ref="B16:E16"/>
    <mergeCell ref="H16:I16"/>
    <mergeCell ref="B14:E15"/>
    <mergeCell ref="F14:G15"/>
    <mergeCell ref="B17:E17"/>
    <mergeCell ref="H17:I17"/>
    <mergeCell ref="H14:I15"/>
    <mergeCell ref="F16:G16"/>
    <mergeCell ref="F19:G19"/>
    <mergeCell ref="F20:G20"/>
    <mergeCell ref="F21:G21"/>
    <mergeCell ref="H21:I21"/>
    <mergeCell ref="H22:I22"/>
    <mergeCell ref="B26:E26"/>
    <mergeCell ref="F22:G22"/>
    <mergeCell ref="B27:E27"/>
    <mergeCell ref="B28:E28"/>
    <mergeCell ref="B24:E25"/>
    <mergeCell ref="F24:G25"/>
    <mergeCell ref="H24:I25"/>
    <mergeCell ref="B21:E21"/>
    <mergeCell ref="B22:E22"/>
    <mergeCell ref="B29:E29"/>
    <mergeCell ref="B30:E30"/>
    <mergeCell ref="B31:E31"/>
    <mergeCell ref="B32:E32"/>
    <mergeCell ref="F26:G26"/>
    <mergeCell ref="F27:G27"/>
    <mergeCell ref="F28:G28"/>
    <mergeCell ref="F29:G29"/>
    <mergeCell ref="F30:G30"/>
    <mergeCell ref="F31:G31"/>
    <mergeCell ref="F32:G32"/>
    <mergeCell ref="H26:I26"/>
    <mergeCell ref="H27:I27"/>
    <mergeCell ref="H28:I28"/>
    <mergeCell ref="H29:I29"/>
    <mergeCell ref="H30:I30"/>
    <mergeCell ref="H31:I31"/>
    <mergeCell ref="H32:I32"/>
    <mergeCell ref="R4:T5"/>
    <mergeCell ref="O4:Q5"/>
    <mergeCell ref="L4:N5"/>
    <mergeCell ref="F2:G2"/>
    <mergeCell ref="L9:N9"/>
    <mergeCell ref="L6:N6"/>
    <mergeCell ref="L7:N7"/>
    <mergeCell ref="L8:N8"/>
    <mergeCell ref="K2:S2"/>
    <mergeCell ref="R7:T7"/>
    <mergeCell ref="L12:N12"/>
    <mergeCell ref="L13:N13"/>
    <mergeCell ref="L14:N14"/>
    <mergeCell ref="O6:Q6"/>
    <mergeCell ref="O7:Q7"/>
    <mergeCell ref="O8:Q8"/>
    <mergeCell ref="O9:Q9"/>
    <mergeCell ref="O10:Q10"/>
    <mergeCell ref="R8:T8"/>
    <mergeCell ref="R9:T9"/>
    <mergeCell ref="R10:T10"/>
    <mergeCell ref="R11:T11"/>
    <mergeCell ref="L10:N10"/>
    <mergeCell ref="L11:N11"/>
    <mergeCell ref="R12:T12"/>
    <mergeCell ref="R13:T13"/>
    <mergeCell ref="R14:T14"/>
    <mergeCell ref="K4:K5"/>
    <mergeCell ref="K7:K14"/>
    <mergeCell ref="O11:Q11"/>
    <mergeCell ref="O12:Q12"/>
    <mergeCell ref="O13:Q13"/>
    <mergeCell ref="O14:Q14"/>
    <mergeCell ref="R6:T6"/>
    <mergeCell ref="L15:N15"/>
    <mergeCell ref="L16:N16"/>
    <mergeCell ref="L17:N17"/>
    <mergeCell ref="L18:N18"/>
    <mergeCell ref="L19:N19"/>
    <mergeCell ref="L20:N20"/>
    <mergeCell ref="R21:T21"/>
    <mergeCell ref="R22:T22"/>
    <mergeCell ref="L21:N21"/>
    <mergeCell ref="L22:N22"/>
    <mergeCell ref="L23:N23"/>
    <mergeCell ref="O15:Q15"/>
    <mergeCell ref="O16:Q16"/>
    <mergeCell ref="O17:Q17"/>
    <mergeCell ref="O18:Q18"/>
    <mergeCell ref="O19:Q19"/>
    <mergeCell ref="R15:T15"/>
    <mergeCell ref="R16:T16"/>
    <mergeCell ref="R17:T17"/>
    <mergeCell ref="R18:T18"/>
    <mergeCell ref="R19:T19"/>
    <mergeCell ref="R20:T20"/>
    <mergeCell ref="K16:K23"/>
    <mergeCell ref="L24:N24"/>
    <mergeCell ref="L25:N25"/>
    <mergeCell ref="L26:N26"/>
    <mergeCell ref="L27:N27"/>
    <mergeCell ref="O22:Q22"/>
    <mergeCell ref="O23:Q23"/>
    <mergeCell ref="O20:Q20"/>
    <mergeCell ref="O21:Q21"/>
    <mergeCell ref="O24:Q24"/>
    <mergeCell ref="O25:Q25"/>
    <mergeCell ref="O26:Q26"/>
    <mergeCell ref="O27:Q27"/>
    <mergeCell ref="O28:Q28"/>
    <mergeCell ref="R23:T23"/>
    <mergeCell ref="R29:T29"/>
    <mergeCell ref="O29:Q29"/>
    <mergeCell ref="R24:T24"/>
    <mergeCell ref="R25:T25"/>
    <mergeCell ref="R26:T26"/>
    <mergeCell ref="L31:N31"/>
    <mergeCell ref="L32:N32"/>
    <mergeCell ref="K34:K40"/>
    <mergeCell ref="L39:N39"/>
    <mergeCell ref="L40:N40"/>
    <mergeCell ref="L34:N34"/>
    <mergeCell ref="R27:T27"/>
    <mergeCell ref="R28:T28"/>
    <mergeCell ref="R30:T30"/>
    <mergeCell ref="R32:T32"/>
    <mergeCell ref="K25:K32"/>
    <mergeCell ref="L33:N33"/>
    <mergeCell ref="R33:T33"/>
    <mergeCell ref="L28:N28"/>
    <mergeCell ref="L29:N29"/>
    <mergeCell ref="L30:N30"/>
    <mergeCell ref="R34:T34"/>
    <mergeCell ref="O30:Q30"/>
    <mergeCell ref="O31:Q31"/>
    <mergeCell ref="O32:Q32"/>
    <mergeCell ref="R31:T31"/>
    <mergeCell ref="R40:T40"/>
    <mergeCell ref="L41:N41"/>
    <mergeCell ref="O33:Q33"/>
    <mergeCell ref="O34:Q34"/>
    <mergeCell ref="O35:Q35"/>
    <mergeCell ref="O36:Q36"/>
    <mergeCell ref="O37:Q37"/>
    <mergeCell ref="O38:Q38"/>
    <mergeCell ref="O39:Q39"/>
    <mergeCell ref="O40:Q40"/>
    <mergeCell ref="F10:G10"/>
    <mergeCell ref="R35:T35"/>
    <mergeCell ref="R36:T36"/>
    <mergeCell ref="R37:T37"/>
    <mergeCell ref="R38:T38"/>
    <mergeCell ref="R39:T39"/>
    <mergeCell ref="L35:N35"/>
    <mergeCell ref="L36:N36"/>
    <mergeCell ref="L37:N37"/>
    <mergeCell ref="L38:N38"/>
    <mergeCell ref="B41:D42"/>
    <mergeCell ref="B43:D44"/>
    <mergeCell ref="B34:I34"/>
    <mergeCell ref="F3:G3"/>
    <mergeCell ref="F4:G4"/>
    <mergeCell ref="F5:G5"/>
    <mergeCell ref="F6:G6"/>
    <mergeCell ref="F7:G7"/>
    <mergeCell ref="F8:G8"/>
    <mergeCell ref="F9:G9"/>
    <mergeCell ref="F39:F40"/>
    <mergeCell ref="G39:G40"/>
    <mergeCell ref="H39:H40"/>
    <mergeCell ref="I39:I40"/>
    <mergeCell ref="B36:D36"/>
    <mergeCell ref="B37:D38"/>
    <mergeCell ref="B39:D40"/>
    <mergeCell ref="F43:F44"/>
    <mergeCell ref="G43:G44"/>
    <mergeCell ref="H43:H44"/>
    <mergeCell ref="I43:I44"/>
    <mergeCell ref="E37:E38"/>
    <mergeCell ref="F37:F38"/>
    <mergeCell ref="G37:G38"/>
    <mergeCell ref="H37:H38"/>
    <mergeCell ref="I37:I38"/>
    <mergeCell ref="E39:E40"/>
    <mergeCell ref="L42:S42"/>
    <mergeCell ref="L44:P44"/>
    <mergeCell ref="Q44:T44"/>
    <mergeCell ref="L45:P45"/>
    <mergeCell ref="E41:E42"/>
    <mergeCell ref="F41:F42"/>
    <mergeCell ref="G41:G42"/>
    <mergeCell ref="H41:H42"/>
    <mergeCell ref="I41:I42"/>
    <mergeCell ref="E43:E44"/>
    <mergeCell ref="L54:P54"/>
    <mergeCell ref="L46:P46"/>
    <mergeCell ref="L47:P47"/>
    <mergeCell ref="L48:P48"/>
    <mergeCell ref="L49:P49"/>
    <mergeCell ref="Q45:T45"/>
    <mergeCell ref="Q46:T46"/>
    <mergeCell ref="Q47:T47"/>
    <mergeCell ref="Q48:T48"/>
    <mergeCell ref="Q49:T49"/>
    <mergeCell ref="K51:K54"/>
    <mergeCell ref="Q54:T54"/>
    <mergeCell ref="Q51:T51"/>
    <mergeCell ref="Q52:T52"/>
    <mergeCell ref="Q53:T53"/>
    <mergeCell ref="K46:K49"/>
    <mergeCell ref="L50:P50"/>
    <mergeCell ref="L51:P51"/>
    <mergeCell ref="L52:P52"/>
    <mergeCell ref="L53:P53"/>
    <mergeCell ref="Q55:T55"/>
    <mergeCell ref="Q56:T56"/>
    <mergeCell ref="Q57:T57"/>
    <mergeCell ref="Q58:T58"/>
    <mergeCell ref="Q59:T59"/>
    <mergeCell ref="Q50:T50"/>
    <mergeCell ref="L63:P63"/>
    <mergeCell ref="L64:P64"/>
    <mergeCell ref="L55:P55"/>
    <mergeCell ref="L56:P56"/>
    <mergeCell ref="L57:P57"/>
    <mergeCell ref="L58:P58"/>
    <mergeCell ref="L59:P59"/>
    <mergeCell ref="Q60:T60"/>
    <mergeCell ref="Q61:T61"/>
    <mergeCell ref="Q62:T62"/>
    <mergeCell ref="Q63:T63"/>
    <mergeCell ref="Q64:T64"/>
    <mergeCell ref="K56:K59"/>
    <mergeCell ref="K61:K64"/>
    <mergeCell ref="L60:P60"/>
    <mergeCell ref="L61:P61"/>
    <mergeCell ref="L62:P62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5"/>
  <sheetViews>
    <sheetView zoomScalePageLayoutView="0" workbookViewId="0" topLeftCell="A1">
      <pane xSplit="2" ySplit="1" topLeftCell="C2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J40" sqref="J40"/>
    </sheetView>
  </sheetViews>
  <sheetFormatPr defaultColWidth="9.140625" defaultRowHeight="15"/>
  <cols>
    <col min="1" max="1" width="4.7109375" style="3" customWidth="1"/>
    <col min="2" max="2" width="22.57421875" style="1" customWidth="1"/>
    <col min="3" max="11" width="5.7109375" style="3" customWidth="1"/>
    <col min="12" max="14" width="6.7109375" style="13" customWidth="1"/>
    <col min="15" max="15" width="6.7109375" style="2" customWidth="1"/>
    <col min="16" max="23" width="9.140625" style="2" customWidth="1"/>
  </cols>
  <sheetData>
    <row r="1" spans="1:23" s="4" customFormat="1" ht="95.25" customHeight="1" thickBot="1">
      <c r="A1" s="9" t="s">
        <v>0</v>
      </c>
      <c r="B1" s="10" t="s">
        <v>1</v>
      </c>
      <c r="C1" s="11" t="s">
        <v>47</v>
      </c>
      <c r="D1" s="11" t="s">
        <v>2</v>
      </c>
      <c r="E1" s="11" t="s">
        <v>4</v>
      </c>
      <c r="F1" s="11" t="s">
        <v>3</v>
      </c>
      <c r="G1" s="11" t="s">
        <v>75</v>
      </c>
      <c r="H1" s="11" t="s">
        <v>13</v>
      </c>
      <c r="I1" s="11" t="s">
        <v>14</v>
      </c>
      <c r="J1" s="11" t="s">
        <v>5</v>
      </c>
      <c r="K1" s="11" t="s">
        <v>6</v>
      </c>
      <c r="L1" s="14" t="s">
        <v>7</v>
      </c>
      <c r="M1" s="15" t="s">
        <v>8</v>
      </c>
      <c r="N1" s="16" t="s">
        <v>9</v>
      </c>
      <c r="O1" s="6"/>
      <c r="P1" s="6"/>
      <c r="Q1" s="6"/>
      <c r="R1" s="6"/>
      <c r="S1" s="6"/>
      <c r="T1" s="6"/>
      <c r="U1" s="6"/>
      <c r="V1" s="6"/>
      <c r="W1" s="6"/>
    </row>
    <row r="2" spans="1:14" ht="15.75" customHeight="1">
      <c r="A2" s="62">
        <v>1</v>
      </c>
      <c r="B2" s="60" t="s">
        <v>48</v>
      </c>
      <c r="C2" s="67">
        <v>4</v>
      </c>
      <c r="D2" s="67">
        <v>3</v>
      </c>
      <c r="E2" s="67">
        <v>3</v>
      </c>
      <c r="F2" s="67">
        <v>3</v>
      </c>
      <c r="G2" s="67">
        <v>4</v>
      </c>
      <c r="H2" s="67">
        <v>3</v>
      </c>
      <c r="I2" s="67">
        <v>4</v>
      </c>
      <c r="J2" s="67">
        <v>4</v>
      </c>
      <c r="K2" s="67">
        <v>4</v>
      </c>
      <c r="L2" s="17">
        <f aca="true" t="shared" si="0" ref="L2:L33">AVERAGE(C2:K2)</f>
        <v>3.5555555555555554</v>
      </c>
      <c r="M2" s="18">
        <f aca="true" t="shared" si="1" ref="M2:M28">((SUMIF(C2:K2,5)/5)+(SUMIF(C2:K2,4)/4))/COUNT(C2:K2)*100</f>
        <v>55.55555555555556</v>
      </c>
      <c r="N2" s="19">
        <f aca="true" t="shared" si="2" ref="N2:N28">(COUNT(C2:K2)-(SUMIF(C2:K2,2)/2))/COUNT(C2:K2)*100</f>
        <v>100</v>
      </c>
    </row>
    <row r="3" spans="1:14" ht="15.75" customHeight="1">
      <c r="A3" s="63">
        <v>2</v>
      </c>
      <c r="B3" s="60" t="s">
        <v>49</v>
      </c>
      <c r="C3" s="68">
        <v>5</v>
      </c>
      <c r="D3" s="68">
        <v>5</v>
      </c>
      <c r="E3" s="68">
        <v>5</v>
      </c>
      <c r="F3" s="68">
        <v>5</v>
      </c>
      <c r="G3" s="68">
        <v>5</v>
      </c>
      <c r="H3" s="68">
        <v>5</v>
      </c>
      <c r="I3" s="68">
        <v>5</v>
      </c>
      <c r="J3" s="68">
        <v>5</v>
      </c>
      <c r="K3" s="68">
        <v>5</v>
      </c>
      <c r="L3" s="17">
        <f t="shared" si="0"/>
        <v>5</v>
      </c>
      <c r="M3" s="18">
        <f t="shared" si="1"/>
        <v>100</v>
      </c>
      <c r="N3" s="19">
        <f t="shared" si="2"/>
        <v>100</v>
      </c>
    </row>
    <row r="4" spans="1:14" ht="15.75" customHeight="1">
      <c r="A4" s="63">
        <v>3</v>
      </c>
      <c r="B4" s="60" t="s">
        <v>50</v>
      </c>
      <c r="C4" s="68">
        <v>5</v>
      </c>
      <c r="D4" s="68">
        <v>4</v>
      </c>
      <c r="E4" s="68">
        <v>4</v>
      </c>
      <c r="F4" s="68">
        <v>4</v>
      </c>
      <c r="G4" s="68">
        <v>5</v>
      </c>
      <c r="H4" s="68">
        <v>5</v>
      </c>
      <c r="I4" s="68">
        <v>5</v>
      </c>
      <c r="J4" s="68">
        <v>5</v>
      </c>
      <c r="K4" s="68">
        <v>5</v>
      </c>
      <c r="L4" s="17">
        <f t="shared" si="0"/>
        <v>4.666666666666667</v>
      </c>
      <c r="M4" s="18">
        <f t="shared" si="1"/>
        <v>100</v>
      </c>
      <c r="N4" s="19">
        <f t="shared" si="2"/>
        <v>100</v>
      </c>
    </row>
    <row r="5" spans="1:14" ht="15.75" customHeight="1">
      <c r="A5" s="63">
        <v>4</v>
      </c>
      <c r="B5" s="60" t="s">
        <v>51</v>
      </c>
      <c r="C5" s="68">
        <v>5</v>
      </c>
      <c r="D5" s="68">
        <v>5</v>
      </c>
      <c r="E5" s="68">
        <v>5</v>
      </c>
      <c r="F5" s="68">
        <v>5</v>
      </c>
      <c r="G5" s="68">
        <v>5</v>
      </c>
      <c r="H5" s="68">
        <v>5</v>
      </c>
      <c r="I5" s="68">
        <v>5</v>
      </c>
      <c r="J5" s="68">
        <v>5</v>
      </c>
      <c r="K5" s="68">
        <v>5</v>
      </c>
      <c r="L5" s="17">
        <f t="shared" si="0"/>
        <v>5</v>
      </c>
      <c r="M5" s="18">
        <f t="shared" si="1"/>
        <v>100</v>
      </c>
      <c r="N5" s="19">
        <f t="shared" si="2"/>
        <v>100</v>
      </c>
    </row>
    <row r="6" spans="1:14" ht="15.75" customHeight="1">
      <c r="A6" s="63">
        <v>5</v>
      </c>
      <c r="B6" s="60" t="s">
        <v>52</v>
      </c>
      <c r="C6" s="68">
        <v>4</v>
      </c>
      <c r="D6" s="68">
        <v>4</v>
      </c>
      <c r="E6" s="68">
        <v>3</v>
      </c>
      <c r="F6" s="68">
        <v>3</v>
      </c>
      <c r="G6" s="68">
        <v>4</v>
      </c>
      <c r="H6" s="68">
        <v>4</v>
      </c>
      <c r="I6" s="68">
        <v>4</v>
      </c>
      <c r="J6" s="68">
        <v>4</v>
      </c>
      <c r="K6" s="68">
        <v>4</v>
      </c>
      <c r="L6" s="17">
        <f t="shared" si="0"/>
        <v>3.7777777777777777</v>
      </c>
      <c r="M6" s="18">
        <f t="shared" si="1"/>
        <v>77.77777777777779</v>
      </c>
      <c r="N6" s="19">
        <f t="shared" si="2"/>
        <v>100</v>
      </c>
    </row>
    <row r="7" spans="1:14" ht="15.75" customHeight="1">
      <c r="A7" s="63">
        <v>6</v>
      </c>
      <c r="B7" s="60" t="s">
        <v>53</v>
      </c>
      <c r="C7" s="68">
        <v>5</v>
      </c>
      <c r="D7" s="68">
        <v>5</v>
      </c>
      <c r="E7" s="68">
        <v>4</v>
      </c>
      <c r="F7" s="68">
        <v>5</v>
      </c>
      <c r="G7" s="68">
        <v>5</v>
      </c>
      <c r="H7" s="68">
        <v>5</v>
      </c>
      <c r="I7" s="68">
        <v>5</v>
      </c>
      <c r="J7" s="68">
        <v>5</v>
      </c>
      <c r="K7" s="68">
        <v>4</v>
      </c>
      <c r="L7" s="17">
        <f t="shared" si="0"/>
        <v>4.777777777777778</v>
      </c>
      <c r="M7" s="18">
        <f t="shared" si="1"/>
        <v>100</v>
      </c>
      <c r="N7" s="19">
        <f t="shared" si="2"/>
        <v>100</v>
      </c>
    </row>
    <row r="8" spans="1:14" ht="15.75" customHeight="1">
      <c r="A8" s="63">
        <v>7</v>
      </c>
      <c r="B8" s="60" t="s">
        <v>54</v>
      </c>
      <c r="C8" s="68">
        <v>5</v>
      </c>
      <c r="D8" s="68">
        <v>4</v>
      </c>
      <c r="E8" s="68">
        <v>5</v>
      </c>
      <c r="F8" s="68">
        <v>4</v>
      </c>
      <c r="G8" s="68">
        <v>4</v>
      </c>
      <c r="H8" s="68">
        <v>5</v>
      </c>
      <c r="I8" s="68">
        <v>5</v>
      </c>
      <c r="J8" s="68">
        <v>5</v>
      </c>
      <c r="K8" s="68">
        <v>5</v>
      </c>
      <c r="L8" s="17">
        <f t="shared" si="0"/>
        <v>4.666666666666667</v>
      </c>
      <c r="M8" s="18">
        <f t="shared" si="1"/>
        <v>100</v>
      </c>
      <c r="N8" s="19">
        <f t="shared" si="2"/>
        <v>100</v>
      </c>
    </row>
    <row r="9" spans="1:14" ht="15.75" customHeight="1">
      <c r="A9" s="63">
        <v>8</v>
      </c>
      <c r="B9" s="60" t="s">
        <v>55</v>
      </c>
      <c r="C9" s="68">
        <v>5</v>
      </c>
      <c r="D9" s="68">
        <v>5</v>
      </c>
      <c r="E9" s="68">
        <v>5</v>
      </c>
      <c r="F9" s="68">
        <v>5</v>
      </c>
      <c r="G9" s="68">
        <v>5</v>
      </c>
      <c r="H9" s="68">
        <v>5</v>
      </c>
      <c r="I9" s="68">
        <v>5</v>
      </c>
      <c r="J9" s="68">
        <v>5</v>
      </c>
      <c r="K9" s="68">
        <v>5</v>
      </c>
      <c r="L9" s="17">
        <f t="shared" si="0"/>
        <v>5</v>
      </c>
      <c r="M9" s="18">
        <f t="shared" si="1"/>
        <v>100</v>
      </c>
      <c r="N9" s="19">
        <f t="shared" si="2"/>
        <v>100</v>
      </c>
    </row>
    <row r="10" spans="1:14" ht="15.75" customHeight="1">
      <c r="A10" s="63">
        <v>9</v>
      </c>
      <c r="B10" s="60" t="s">
        <v>56</v>
      </c>
      <c r="C10" s="68">
        <v>5</v>
      </c>
      <c r="D10" s="68">
        <v>5</v>
      </c>
      <c r="E10" s="68">
        <v>5</v>
      </c>
      <c r="F10" s="68">
        <v>5</v>
      </c>
      <c r="G10" s="68">
        <v>5</v>
      </c>
      <c r="H10" s="68">
        <v>5</v>
      </c>
      <c r="I10" s="68">
        <v>5</v>
      </c>
      <c r="J10" s="68">
        <v>5</v>
      </c>
      <c r="K10" s="68">
        <v>5</v>
      </c>
      <c r="L10" s="17">
        <f t="shared" si="0"/>
        <v>5</v>
      </c>
      <c r="M10" s="18">
        <f t="shared" si="1"/>
        <v>100</v>
      </c>
      <c r="N10" s="19">
        <f t="shared" si="2"/>
        <v>100</v>
      </c>
    </row>
    <row r="11" spans="1:14" ht="15.75" customHeight="1">
      <c r="A11" s="63">
        <v>10</v>
      </c>
      <c r="B11" s="60" t="s">
        <v>57</v>
      </c>
      <c r="C11" s="68">
        <v>5</v>
      </c>
      <c r="D11" s="68">
        <v>4</v>
      </c>
      <c r="E11" s="68">
        <v>5</v>
      </c>
      <c r="F11" s="68">
        <v>4</v>
      </c>
      <c r="G11" s="68">
        <v>4</v>
      </c>
      <c r="H11" s="68">
        <v>4</v>
      </c>
      <c r="I11" s="68">
        <v>4</v>
      </c>
      <c r="J11" s="68">
        <v>5</v>
      </c>
      <c r="K11" s="68">
        <v>5</v>
      </c>
      <c r="L11" s="17">
        <f t="shared" si="0"/>
        <v>4.444444444444445</v>
      </c>
      <c r="M11" s="18">
        <f t="shared" si="1"/>
        <v>100</v>
      </c>
      <c r="N11" s="19">
        <f t="shared" si="2"/>
        <v>100</v>
      </c>
    </row>
    <row r="12" spans="1:14" ht="15.75" customHeight="1">
      <c r="A12" s="63">
        <v>11</v>
      </c>
      <c r="B12" s="60" t="s">
        <v>58</v>
      </c>
      <c r="C12" s="68">
        <v>5</v>
      </c>
      <c r="D12" s="68">
        <v>4</v>
      </c>
      <c r="E12" s="68">
        <v>5</v>
      </c>
      <c r="F12" s="68">
        <v>4</v>
      </c>
      <c r="G12" s="68">
        <v>4</v>
      </c>
      <c r="H12" s="68">
        <v>5</v>
      </c>
      <c r="I12" s="68">
        <v>5</v>
      </c>
      <c r="J12" s="68">
        <v>5</v>
      </c>
      <c r="K12" s="68">
        <v>4</v>
      </c>
      <c r="L12" s="17">
        <f t="shared" si="0"/>
        <v>4.555555555555555</v>
      </c>
      <c r="M12" s="18">
        <f t="shared" si="1"/>
        <v>100</v>
      </c>
      <c r="N12" s="19">
        <f t="shared" si="2"/>
        <v>100</v>
      </c>
    </row>
    <row r="13" spans="1:14" ht="15.75" customHeight="1">
      <c r="A13" s="63">
        <v>12</v>
      </c>
      <c r="B13" s="60" t="s">
        <v>59</v>
      </c>
      <c r="C13" s="68">
        <v>5</v>
      </c>
      <c r="D13" s="68">
        <v>4</v>
      </c>
      <c r="E13" s="68">
        <v>3</v>
      </c>
      <c r="F13" s="68">
        <v>4</v>
      </c>
      <c r="G13" s="68">
        <v>3</v>
      </c>
      <c r="H13" s="68">
        <v>5</v>
      </c>
      <c r="I13" s="68">
        <v>4</v>
      </c>
      <c r="J13" s="68">
        <v>4</v>
      </c>
      <c r="K13" s="68">
        <v>4</v>
      </c>
      <c r="L13" s="17">
        <f t="shared" si="0"/>
        <v>4</v>
      </c>
      <c r="M13" s="18">
        <f t="shared" si="1"/>
        <v>77.77777777777779</v>
      </c>
      <c r="N13" s="19">
        <f t="shared" si="2"/>
        <v>100</v>
      </c>
    </row>
    <row r="14" spans="1:14" ht="15.75" customHeight="1">
      <c r="A14" s="63">
        <v>13</v>
      </c>
      <c r="B14" s="60" t="s">
        <v>60</v>
      </c>
      <c r="C14" s="68">
        <v>5</v>
      </c>
      <c r="D14" s="68">
        <v>4</v>
      </c>
      <c r="E14" s="68">
        <v>4</v>
      </c>
      <c r="F14" s="68">
        <v>3</v>
      </c>
      <c r="G14" s="68">
        <v>4</v>
      </c>
      <c r="H14" s="68">
        <v>4</v>
      </c>
      <c r="I14" s="68">
        <v>4</v>
      </c>
      <c r="J14" s="68">
        <v>4</v>
      </c>
      <c r="K14" s="68">
        <v>4</v>
      </c>
      <c r="L14" s="17">
        <f t="shared" si="0"/>
        <v>4</v>
      </c>
      <c r="M14" s="18">
        <f t="shared" si="1"/>
        <v>88.88888888888889</v>
      </c>
      <c r="N14" s="19">
        <f t="shared" si="2"/>
        <v>100</v>
      </c>
    </row>
    <row r="15" spans="1:14" ht="15.75" customHeight="1">
      <c r="A15" s="63">
        <v>14</v>
      </c>
      <c r="B15" s="60" t="s">
        <v>61</v>
      </c>
      <c r="C15" s="68">
        <v>5</v>
      </c>
      <c r="D15" s="68">
        <v>4</v>
      </c>
      <c r="E15" s="68">
        <v>4</v>
      </c>
      <c r="F15" s="68">
        <v>4</v>
      </c>
      <c r="G15" s="68">
        <v>5</v>
      </c>
      <c r="H15" s="68">
        <v>4</v>
      </c>
      <c r="I15" s="68">
        <v>5</v>
      </c>
      <c r="J15" s="68">
        <v>5</v>
      </c>
      <c r="K15" s="68">
        <v>4</v>
      </c>
      <c r="L15" s="17">
        <f t="shared" si="0"/>
        <v>4.444444444444445</v>
      </c>
      <c r="M15" s="18">
        <f t="shared" si="1"/>
        <v>100</v>
      </c>
      <c r="N15" s="19">
        <f t="shared" si="2"/>
        <v>100</v>
      </c>
    </row>
    <row r="16" spans="1:14" ht="15.75" customHeight="1">
      <c r="A16" s="63">
        <v>15</v>
      </c>
      <c r="B16" s="60" t="s">
        <v>62</v>
      </c>
      <c r="C16" s="68">
        <v>5</v>
      </c>
      <c r="D16" s="68">
        <v>4</v>
      </c>
      <c r="E16" s="68">
        <v>3</v>
      </c>
      <c r="F16" s="68">
        <v>3</v>
      </c>
      <c r="G16" s="68">
        <v>4</v>
      </c>
      <c r="H16" s="68">
        <v>4</v>
      </c>
      <c r="I16" s="68">
        <v>5</v>
      </c>
      <c r="J16" s="68">
        <v>5</v>
      </c>
      <c r="K16" s="68">
        <v>4</v>
      </c>
      <c r="L16" s="17">
        <f t="shared" si="0"/>
        <v>4.111111111111111</v>
      </c>
      <c r="M16" s="18">
        <f t="shared" si="1"/>
        <v>77.77777777777779</v>
      </c>
      <c r="N16" s="19">
        <f t="shared" si="2"/>
        <v>100</v>
      </c>
    </row>
    <row r="17" spans="1:14" ht="15.75" customHeight="1">
      <c r="A17" s="63">
        <v>16</v>
      </c>
      <c r="B17" s="61" t="s">
        <v>63</v>
      </c>
      <c r="C17" s="68">
        <v>5</v>
      </c>
      <c r="D17" s="68">
        <v>3</v>
      </c>
      <c r="E17" s="68">
        <v>4</v>
      </c>
      <c r="F17" s="68">
        <v>4</v>
      </c>
      <c r="G17" s="68">
        <v>4</v>
      </c>
      <c r="H17" s="68">
        <v>4</v>
      </c>
      <c r="I17" s="68">
        <v>4</v>
      </c>
      <c r="J17" s="68">
        <v>5</v>
      </c>
      <c r="K17" s="68">
        <v>3</v>
      </c>
      <c r="L17" s="17">
        <f t="shared" si="0"/>
        <v>4</v>
      </c>
      <c r="M17" s="18">
        <f t="shared" si="1"/>
        <v>77.77777777777779</v>
      </c>
      <c r="N17" s="19">
        <f t="shared" si="2"/>
        <v>100</v>
      </c>
    </row>
    <row r="18" spans="1:14" ht="15.75" customHeight="1">
      <c r="A18" s="63">
        <v>17</v>
      </c>
      <c r="B18" s="60" t="s">
        <v>64</v>
      </c>
      <c r="C18" s="68">
        <v>5</v>
      </c>
      <c r="D18" s="68">
        <v>5</v>
      </c>
      <c r="E18" s="68">
        <v>5</v>
      </c>
      <c r="F18" s="68">
        <v>5</v>
      </c>
      <c r="G18" s="68">
        <v>5</v>
      </c>
      <c r="H18" s="68">
        <v>5</v>
      </c>
      <c r="I18" s="68">
        <v>5</v>
      </c>
      <c r="J18" s="68">
        <v>5</v>
      </c>
      <c r="K18" s="68">
        <v>5</v>
      </c>
      <c r="L18" s="17">
        <f t="shared" si="0"/>
        <v>5</v>
      </c>
      <c r="M18" s="18">
        <f t="shared" si="1"/>
        <v>100</v>
      </c>
      <c r="N18" s="19">
        <f t="shared" si="2"/>
        <v>100</v>
      </c>
    </row>
    <row r="19" spans="1:14" ht="15.75" customHeight="1">
      <c r="A19" s="63">
        <v>18</v>
      </c>
      <c r="B19" s="60" t="s">
        <v>65</v>
      </c>
      <c r="C19" s="68">
        <v>5</v>
      </c>
      <c r="D19" s="68">
        <v>3</v>
      </c>
      <c r="E19" s="68">
        <v>3</v>
      </c>
      <c r="F19" s="68">
        <v>4</v>
      </c>
      <c r="G19" s="68">
        <v>5</v>
      </c>
      <c r="H19" s="68">
        <v>4</v>
      </c>
      <c r="I19" s="68">
        <v>4</v>
      </c>
      <c r="J19" s="68">
        <v>5</v>
      </c>
      <c r="K19" s="68">
        <v>5</v>
      </c>
      <c r="L19" s="17">
        <f t="shared" si="0"/>
        <v>4.222222222222222</v>
      </c>
      <c r="M19" s="18">
        <f t="shared" si="1"/>
        <v>77.77777777777779</v>
      </c>
      <c r="N19" s="19">
        <f t="shared" si="2"/>
        <v>100</v>
      </c>
    </row>
    <row r="20" spans="1:14" ht="15.75" customHeight="1">
      <c r="A20" s="63">
        <v>19</v>
      </c>
      <c r="B20" s="60" t="s">
        <v>66</v>
      </c>
      <c r="C20" s="68">
        <v>5</v>
      </c>
      <c r="D20" s="68">
        <v>4</v>
      </c>
      <c r="E20" s="68">
        <v>4</v>
      </c>
      <c r="F20" s="68">
        <v>5</v>
      </c>
      <c r="G20" s="68">
        <v>4</v>
      </c>
      <c r="H20" s="68">
        <v>5</v>
      </c>
      <c r="I20" s="68">
        <v>5</v>
      </c>
      <c r="J20" s="68">
        <v>5</v>
      </c>
      <c r="K20" s="68">
        <v>4</v>
      </c>
      <c r="L20" s="17">
        <f t="shared" si="0"/>
        <v>4.555555555555555</v>
      </c>
      <c r="M20" s="18">
        <f t="shared" si="1"/>
        <v>100</v>
      </c>
      <c r="N20" s="19">
        <f t="shared" si="2"/>
        <v>100</v>
      </c>
    </row>
    <row r="21" spans="1:14" ht="15.75" customHeight="1">
      <c r="A21" s="63">
        <v>20</v>
      </c>
      <c r="B21" s="60" t="s">
        <v>67</v>
      </c>
      <c r="C21" s="68">
        <v>5</v>
      </c>
      <c r="D21" s="68">
        <v>4</v>
      </c>
      <c r="E21" s="68">
        <v>4</v>
      </c>
      <c r="F21" s="68">
        <v>3</v>
      </c>
      <c r="G21" s="68">
        <v>4</v>
      </c>
      <c r="H21" s="68">
        <v>4</v>
      </c>
      <c r="I21" s="68">
        <v>5</v>
      </c>
      <c r="J21" s="68">
        <v>5</v>
      </c>
      <c r="K21" s="68">
        <v>5</v>
      </c>
      <c r="L21" s="17">
        <f t="shared" si="0"/>
        <v>4.333333333333333</v>
      </c>
      <c r="M21" s="18">
        <f t="shared" si="1"/>
        <v>88.88888888888889</v>
      </c>
      <c r="N21" s="19">
        <f t="shared" si="2"/>
        <v>100</v>
      </c>
    </row>
    <row r="22" spans="1:14" ht="15.75" customHeight="1">
      <c r="A22" s="63">
        <v>21</v>
      </c>
      <c r="B22" s="60" t="s">
        <v>68</v>
      </c>
      <c r="C22" s="68">
        <v>4</v>
      </c>
      <c r="D22" s="68">
        <v>3</v>
      </c>
      <c r="E22" s="68">
        <v>3</v>
      </c>
      <c r="F22" s="68">
        <v>3</v>
      </c>
      <c r="G22" s="68">
        <v>5</v>
      </c>
      <c r="H22" s="68">
        <v>3</v>
      </c>
      <c r="I22" s="68">
        <v>4</v>
      </c>
      <c r="J22" s="68">
        <v>5</v>
      </c>
      <c r="K22" s="68">
        <v>4</v>
      </c>
      <c r="L22" s="17">
        <f t="shared" si="0"/>
        <v>3.7777777777777777</v>
      </c>
      <c r="M22" s="18">
        <f t="shared" si="1"/>
        <v>55.55555555555556</v>
      </c>
      <c r="N22" s="19">
        <f t="shared" si="2"/>
        <v>100</v>
      </c>
    </row>
    <row r="23" spans="1:14" ht="15.75" customHeight="1">
      <c r="A23" s="63">
        <v>22</v>
      </c>
      <c r="B23" s="60" t="s">
        <v>69</v>
      </c>
      <c r="C23" s="68">
        <v>5</v>
      </c>
      <c r="D23" s="68">
        <v>3</v>
      </c>
      <c r="E23" s="68">
        <v>3</v>
      </c>
      <c r="F23" s="68">
        <v>4</v>
      </c>
      <c r="G23" s="68">
        <v>4</v>
      </c>
      <c r="H23" s="68">
        <v>4</v>
      </c>
      <c r="I23" s="68">
        <v>4</v>
      </c>
      <c r="J23" s="68">
        <v>5</v>
      </c>
      <c r="K23" s="68">
        <v>4</v>
      </c>
      <c r="L23" s="17">
        <f t="shared" si="0"/>
        <v>4</v>
      </c>
      <c r="M23" s="18">
        <f t="shared" si="1"/>
        <v>77.77777777777779</v>
      </c>
      <c r="N23" s="19">
        <f t="shared" si="2"/>
        <v>100</v>
      </c>
    </row>
    <row r="24" spans="1:14" ht="15.75" customHeight="1">
      <c r="A24" s="63">
        <v>23</v>
      </c>
      <c r="B24" s="60" t="s">
        <v>70</v>
      </c>
      <c r="C24" s="68">
        <v>3</v>
      </c>
      <c r="D24" s="68">
        <v>3</v>
      </c>
      <c r="E24" s="68">
        <v>3</v>
      </c>
      <c r="F24" s="68">
        <v>3</v>
      </c>
      <c r="G24" s="68">
        <v>4</v>
      </c>
      <c r="H24" s="68">
        <v>3</v>
      </c>
      <c r="I24" s="68">
        <v>4</v>
      </c>
      <c r="J24" s="68">
        <v>4</v>
      </c>
      <c r="K24" s="68">
        <v>4</v>
      </c>
      <c r="L24" s="17">
        <f t="shared" si="0"/>
        <v>3.4444444444444446</v>
      </c>
      <c r="M24" s="18">
        <f t="shared" si="1"/>
        <v>44.44444444444444</v>
      </c>
      <c r="N24" s="19">
        <f t="shared" si="2"/>
        <v>100</v>
      </c>
    </row>
    <row r="25" spans="1:14" ht="15.75" customHeight="1">
      <c r="A25" s="63">
        <v>24</v>
      </c>
      <c r="B25" s="60" t="s">
        <v>71</v>
      </c>
      <c r="C25" s="68">
        <v>3</v>
      </c>
      <c r="D25" s="68">
        <v>2</v>
      </c>
      <c r="E25" s="68">
        <v>3</v>
      </c>
      <c r="F25" s="68">
        <v>3</v>
      </c>
      <c r="G25" s="68">
        <v>3</v>
      </c>
      <c r="H25" s="68">
        <v>4</v>
      </c>
      <c r="I25" s="68">
        <v>4</v>
      </c>
      <c r="J25" s="68">
        <v>5</v>
      </c>
      <c r="K25" s="68">
        <v>4</v>
      </c>
      <c r="L25" s="17">
        <f t="shared" si="0"/>
        <v>3.4444444444444446</v>
      </c>
      <c r="M25" s="18">
        <f t="shared" si="1"/>
        <v>44.44444444444444</v>
      </c>
      <c r="N25" s="19">
        <f t="shared" si="2"/>
        <v>88.88888888888889</v>
      </c>
    </row>
    <row r="26" spans="1:14" ht="15.75" customHeight="1">
      <c r="A26" s="63">
        <v>25</v>
      </c>
      <c r="B26" s="60" t="s">
        <v>72</v>
      </c>
      <c r="C26" s="68">
        <v>4</v>
      </c>
      <c r="D26" s="68">
        <v>3</v>
      </c>
      <c r="E26" s="68">
        <v>3</v>
      </c>
      <c r="F26" s="68">
        <v>3</v>
      </c>
      <c r="G26" s="68">
        <v>5</v>
      </c>
      <c r="H26" s="68">
        <v>3</v>
      </c>
      <c r="I26" s="68">
        <v>4</v>
      </c>
      <c r="J26" s="68">
        <v>4</v>
      </c>
      <c r="K26" s="68">
        <v>5</v>
      </c>
      <c r="L26" s="17">
        <f t="shared" si="0"/>
        <v>3.7777777777777777</v>
      </c>
      <c r="M26" s="18">
        <f t="shared" si="1"/>
        <v>55.55555555555556</v>
      </c>
      <c r="N26" s="19">
        <f t="shared" si="2"/>
        <v>100</v>
      </c>
    </row>
    <row r="27" spans="1:14" ht="15.75" customHeight="1">
      <c r="A27" s="63">
        <v>26</v>
      </c>
      <c r="B27" s="60" t="s">
        <v>73</v>
      </c>
      <c r="C27" s="68">
        <v>4</v>
      </c>
      <c r="D27" s="68">
        <v>3</v>
      </c>
      <c r="E27" s="68">
        <v>4</v>
      </c>
      <c r="F27" s="68">
        <v>3</v>
      </c>
      <c r="G27" s="68">
        <v>4</v>
      </c>
      <c r="H27" s="68">
        <v>4</v>
      </c>
      <c r="I27" s="68">
        <v>4</v>
      </c>
      <c r="J27" s="68">
        <v>4</v>
      </c>
      <c r="K27" s="68">
        <v>4</v>
      </c>
      <c r="L27" s="17">
        <f t="shared" si="0"/>
        <v>3.7777777777777777</v>
      </c>
      <c r="M27" s="18">
        <f t="shared" si="1"/>
        <v>77.77777777777779</v>
      </c>
      <c r="N27" s="19">
        <f t="shared" si="2"/>
        <v>100</v>
      </c>
    </row>
    <row r="28" spans="1:14" ht="15.75" customHeight="1" thickBot="1">
      <c r="A28" s="65">
        <v>27</v>
      </c>
      <c r="B28" s="81" t="s">
        <v>74</v>
      </c>
      <c r="C28" s="82">
        <v>4</v>
      </c>
      <c r="D28" s="82">
        <v>3</v>
      </c>
      <c r="E28" s="82">
        <v>3</v>
      </c>
      <c r="F28" s="82">
        <v>3</v>
      </c>
      <c r="G28" s="82">
        <v>4</v>
      </c>
      <c r="H28" s="82">
        <v>3</v>
      </c>
      <c r="I28" s="82">
        <v>5</v>
      </c>
      <c r="J28" s="82">
        <v>5</v>
      </c>
      <c r="K28" s="82">
        <v>4</v>
      </c>
      <c r="L28" s="83">
        <f t="shared" si="0"/>
        <v>3.7777777777777777</v>
      </c>
      <c r="M28" s="84">
        <f t="shared" si="1"/>
        <v>55.55555555555556</v>
      </c>
      <c r="N28" s="85">
        <f t="shared" si="2"/>
        <v>100</v>
      </c>
    </row>
    <row r="29" spans="1:14" ht="15.75" customHeight="1">
      <c r="A29" s="24"/>
      <c r="B29" s="91" t="s">
        <v>76</v>
      </c>
      <c r="C29" s="94">
        <f>COUNTIF(C2:C28,5)</f>
        <v>19</v>
      </c>
      <c r="D29" s="94">
        <f aca="true" t="shared" si="3" ref="D29:K29">COUNTIF(D2:D28,5)</f>
        <v>6</v>
      </c>
      <c r="E29" s="94">
        <f t="shared" si="3"/>
        <v>8</v>
      </c>
      <c r="F29" s="94">
        <f t="shared" si="3"/>
        <v>7</v>
      </c>
      <c r="G29" s="94">
        <f t="shared" si="3"/>
        <v>11</v>
      </c>
      <c r="H29" s="94">
        <f t="shared" si="3"/>
        <v>11</v>
      </c>
      <c r="I29" s="94">
        <f t="shared" si="3"/>
        <v>14</v>
      </c>
      <c r="J29" s="94">
        <f t="shared" si="3"/>
        <v>20</v>
      </c>
      <c r="K29" s="94">
        <f t="shared" si="3"/>
        <v>11</v>
      </c>
      <c r="L29" s="30"/>
      <c r="M29" s="31"/>
      <c r="N29" s="32"/>
    </row>
    <row r="30" spans="1:14" ht="15.75" customHeight="1">
      <c r="A30" s="66"/>
      <c r="B30" s="92" t="s">
        <v>77</v>
      </c>
      <c r="C30" s="95">
        <f>COUNTIF(C2:C28,4)</f>
        <v>6</v>
      </c>
      <c r="D30" s="95">
        <f aca="true" t="shared" si="4" ref="D30:K30">COUNTIF(D2:D28,4)</f>
        <v>11</v>
      </c>
      <c r="E30" s="95">
        <f t="shared" si="4"/>
        <v>8</v>
      </c>
      <c r="F30" s="95">
        <f t="shared" si="4"/>
        <v>9</v>
      </c>
      <c r="G30" s="95">
        <f t="shared" si="4"/>
        <v>14</v>
      </c>
      <c r="H30" s="95">
        <f t="shared" si="4"/>
        <v>11</v>
      </c>
      <c r="I30" s="95">
        <f t="shared" si="4"/>
        <v>13</v>
      </c>
      <c r="J30" s="95">
        <f t="shared" si="4"/>
        <v>7</v>
      </c>
      <c r="K30" s="95">
        <f t="shared" si="4"/>
        <v>15</v>
      </c>
      <c r="L30" s="17"/>
      <c r="M30" s="18"/>
      <c r="N30" s="19"/>
    </row>
    <row r="31" spans="1:14" ht="15.75" customHeight="1">
      <c r="A31" s="66"/>
      <c r="B31" s="92" t="s">
        <v>78</v>
      </c>
      <c r="C31" s="95">
        <f>COUNTIF(C2:C28,3)</f>
        <v>2</v>
      </c>
      <c r="D31" s="95">
        <f aca="true" t="shared" si="5" ref="D31:K31">COUNTIF(D2:D28,3)</f>
        <v>9</v>
      </c>
      <c r="E31" s="95">
        <f t="shared" si="5"/>
        <v>11</v>
      </c>
      <c r="F31" s="95">
        <f t="shared" si="5"/>
        <v>11</v>
      </c>
      <c r="G31" s="95">
        <f t="shared" si="5"/>
        <v>2</v>
      </c>
      <c r="H31" s="95">
        <f t="shared" si="5"/>
        <v>5</v>
      </c>
      <c r="I31" s="95">
        <f t="shared" si="5"/>
        <v>0</v>
      </c>
      <c r="J31" s="95">
        <f t="shared" si="5"/>
        <v>0</v>
      </c>
      <c r="K31" s="95">
        <f t="shared" si="5"/>
        <v>1</v>
      </c>
      <c r="L31" s="17"/>
      <c r="M31" s="18"/>
      <c r="N31" s="19"/>
    </row>
    <row r="32" spans="1:14" ht="15.75" customHeight="1" thickBot="1">
      <c r="A32" s="64"/>
      <c r="B32" s="93" t="s">
        <v>79</v>
      </c>
      <c r="C32" s="96">
        <f>COUNTIF(C2:C28,2)</f>
        <v>0</v>
      </c>
      <c r="D32" s="96">
        <f aca="true" t="shared" si="6" ref="D32:K32">COUNTIF(D2:D28,2)</f>
        <v>1</v>
      </c>
      <c r="E32" s="96">
        <f t="shared" si="6"/>
        <v>0</v>
      </c>
      <c r="F32" s="96">
        <f t="shared" si="6"/>
        <v>0</v>
      </c>
      <c r="G32" s="96">
        <f t="shared" si="6"/>
        <v>0</v>
      </c>
      <c r="H32" s="96">
        <f t="shared" si="6"/>
        <v>0</v>
      </c>
      <c r="I32" s="96">
        <f t="shared" si="6"/>
        <v>0</v>
      </c>
      <c r="J32" s="96">
        <f t="shared" si="6"/>
        <v>0</v>
      </c>
      <c r="K32" s="96">
        <f t="shared" si="6"/>
        <v>0</v>
      </c>
      <c r="L32" s="88"/>
      <c r="M32" s="89"/>
      <c r="N32" s="90"/>
    </row>
    <row r="33" spans="1:14" s="2" customFormat="1" ht="15.75" customHeight="1">
      <c r="A33" s="24"/>
      <c r="B33" s="25" t="s">
        <v>10</v>
      </c>
      <c r="C33" s="69">
        <f aca="true" t="shared" si="7" ref="C33:K33">AVERAGE(C2:C28)</f>
        <v>4.62962962962963</v>
      </c>
      <c r="D33" s="69">
        <f t="shared" si="7"/>
        <v>3.814814814814815</v>
      </c>
      <c r="E33" s="69">
        <f t="shared" si="7"/>
        <v>3.888888888888889</v>
      </c>
      <c r="F33" s="69">
        <f t="shared" si="7"/>
        <v>3.8518518518518516</v>
      </c>
      <c r="G33" s="69">
        <f t="shared" si="7"/>
        <v>4.333333333333333</v>
      </c>
      <c r="H33" s="69">
        <f t="shared" si="7"/>
        <v>4.222222222222222</v>
      </c>
      <c r="I33" s="69">
        <f t="shared" si="7"/>
        <v>4.518518518518518</v>
      </c>
      <c r="J33" s="69">
        <f t="shared" si="7"/>
        <v>4.7407407407407405</v>
      </c>
      <c r="K33" s="69">
        <f t="shared" si="7"/>
        <v>4.37037037037037</v>
      </c>
      <c r="L33" s="72">
        <f t="shared" si="0"/>
        <v>4.2633744855967075</v>
      </c>
      <c r="M33" s="73"/>
      <c r="N33" s="74"/>
    </row>
    <row r="34" spans="1:14" s="2" customFormat="1" ht="15.75" customHeight="1">
      <c r="A34" s="26"/>
      <c r="B34" s="7" t="s">
        <v>11</v>
      </c>
      <c r="C34" s="70">
        <f aca="true" t="shared" si="8" ref="C34:K34">(SUMIF(C2:C28,5)/5+SUMIF(C2:C28,4)/4)/COUNT(C2:C28)*100</f>
        <v>92.5925925925926</v>
      </c>
      <c r="D34" s="70">
        <f t="shared" si="8"/>
        <v>62.96296296296296</v>
      </c>
      <c r="E34" s="70">
        <f t="shared" si="8"/>
        <v>59.25925925925925</v>
      </c>
      <c r="F34" s="70">
        <f t="shared" si="8"/>
        <v>59.25925925925925</v>
      </c>
      <c r="G34" s="70">
        <f t="shared" si="8"/>
        <v>92.5925925925926</v>
      </c>
      <c r="H34" s="70">
        <f t="shared" si="8"/>
        <v>81.48148148148148</v>
      </c>
      <c r="I34" s="70">
        <f t="shared" si="8"/>
        <v>100</v>
      </c>
      <c r="J34" s="70">
        <f t="shared" si="8"/>
        <v>100</v>
      </c>
      <c r="K34" s="70">
        <f t="shared" si="8"/>
        <v>96.29629629629629</v>
      </c>
      <c r="L34" s="75"/>
      <c r="M34" s="76">
        <f>(COUNTIF(M2:M28,100)/COUNTA(M2:M28))*100</f>
        <v>44.44444444444444</v>
      </c>
      <c r="N34" s="77"/>
    </row>
    <row r="35" spans="1:14" s="2" customFormat="1" ht="15.75" customHeight="1" thickBot="1">
      <c r="A35" s="27"/>
      <c r="B35" s="12" t="s">
        <v>12</v>
      </c>
      <c r="C35" s="71">
        <f aca="true" t="shared" si="9" ref="C35:K35">(COUNT(C2:C28)-SUMIF(C2:C28,2)/2)/COUNT(C2:C28)*100</f>
        <v>100</v>
      </c>
      <c r="D35" s="71">
        <f t="shared" si="9"/>
        <v>96.29629629629629</v>
      </c>
      <c r="E35" s="71">
        <f t="shared" si="9"/>
        <v>100</v>
      </c>
      <c r="F35" s="71">
        <f t="shared" si="9"/>
        <v>100</v>
      </c>
      <c r="G35" s="71">
        <f t="shared" si="9"/>
        <v>100</v>
      </c>
      <c r="H35" s="71">
        <f t="shared" si="9"/>
        <v>100</v>
      </c>
      <c r="I35" s="71">
        <f t="shared" si="9"/>
        <v>100</v>
      </c>
      <c r="J35" s="71">
        <f t="shared" si="9"/>
        <v>100</v>
      </c>
      <c r="K35" s="71">
        <f t="shared" si="9"/>
        <v>100</v>
      </c>
      <c r="L35" s="78"/>
      <c r="M35" s="79"/>
      <c r="N35" s="80">
        <f>AVERAGE(C35:K35)</f>
        <v>99.58847736625515</v>
      </c>
    </row>
  </sheetData>
  <sheetProtection password="CC55" sheet="1" formatColumns="0"/>
  <protectedRanges>
    <protectedRange password="CC39" sqref="L2:N35 C33:L35" name="Диапазон1"/>
  </protectedRange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5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Q21" sqref="Q21"/>
    </sheetView>
  </sheetViews>
  <sheetFormatPr defaultColWidth="9.140625" defaultRowHeight="15"/>
  <cols>
    <col min="1" max="1" width="4.7109375" style="3" customWidth="1"/>
    <col min="2" max="2" width="23.140625" style="1" customWidth="1"/>
    <col min="3" max="11" width="5.7109375" style="3" customWidth="1"/>
    <col min="12" max="14" width="6.7109375" style="13" customWidth="1"/>
    <col min="15" max="15" width="6.7109375" style="2" customWidth="1"/>
    <col min="16" max="23" width="9.140625" style="2" customWidth="1"/>
  </cols>
  <sheetData>
    <row r="1" spans="1:23" s="4" customFormat="1" ht="95.25" customHeight="1" thickBot="1">
      <c r="A1" s="9" t="s">
        <v>0</v>
      </c>
      <c r="B1" s="10" t="s">
        <v>1</v>
      </c>
      <c r="C1" s="11" t="s">
        <v>47</v>
      </c>
      <c r="D1" s="11" t="s">
        <v>2</v>
      </c>
      <c r="E1" s="11" t="s">
        <v>4</v>
      </c>
      <c r="F1" s="11" t="s">
        <v>3</v>
      </c>
      <c r="G1" s="11" t="s">
        <v>75</v>
      </c>
      <c r="H1" s="11" t="s">
        <v>13</v>
      </c>
      <c r="I1" s="11" t="s">
        <v>14</v>
      </c>
      <c r="J1" s="11" t="s">
        <v>5</v>
      </c>
      <c r="K1" s="11" t="s">
        <v>6</v>
      </c>
      <c r="L1" s="14" t="s">
        <v>7</v>
      </c>
      <c r="M1" s="15" t="s">
        <v>8</v>
      </c>
      <c r="N1" s="16" t="s">
        <v>9</v>
      </c>
      <c r="O1" s="6"/>
      <c r="P1" s="6"/>
      <c r="Q1" s="6"/>
      <c r="R1" s="6"/>
      <c r="S1" s="6"/>
      <c r="T1" s="6"/>
      <c r="U1" s="6"/>
      <c r="V1" s="6"/>
      <c r="W1" s="6"/>
    </row>
    <row r="2" spans="1:14" ht="15.75" customHeight="1">
      <c r="A2" s="62">
        <v>1</v>
      </c>
      <c r="B2" s="60" t="s">
        <v>48</v>
      </c>
      <c r="C2" s="67">
        <v>4</v>
      </c>
      <c r="D2" s="67">
        <v>3</v>
      </c>
      <c r="E2" s="67">
        <v>4</v>
      </c>
      <c r="F2" s="67">
        <v>3</v>
      </c>
      <c r="G2" s="67">
        <v>4</v>
      </c>
      <c r="H2" s="67">
        <v>5</v>
      </c>
      <c r="I2" s="67">
        <v>5</v>
      </c>
      <c r="J2" s="67">
        <v>4</v>
      </c>
      <c r="K2" s="67">
        <v>5</v>
      </c>
      <c r="L2" s="17">
        <f aca="true" t="shared" si="0" ref="L2:L33">AVERAGE(C2:K2)</f>
        <v>4.111111111111111</v>
      </c>
      <c r="M2" s="18">
        <f aca="true" t="shared" si="1" ref="M2:M28">((SUMIF(C2:K2,5)/5)+(SUMIF(C2:K2,4)/4))/COUNT(C2:K2)*100</f>
        <v>77.77777777777779</v>
      </c>
      <c r="N2" s="19">
        <f aca="true" t="shared" si="2" ref="N2:N28">(COUNT(C2:K2)-(SUMIF(C2:K2,2)/2))/COUNT(C2:K2)*100</f>
        <v>100</v>
      </c>
    </row>
    <row r="3" spans="1:14" ht="15.75" customHeight="1">
      <c r="A3" s="63">
        <v>2</v>
      </c>
      <c r="B3" s="60" t="s">
        <v>49</v>
      </c>
      <c r="C3" s="68">
        <v>5</v>
      </c>
      <c r="D3" s="68">
        <v>5</v>
      </c>
      <c r="E3" s="68">
        <v>5</v>
      </c>
      <c r="F3" s="68">
        <v>5</v>
      </c>
      <c r="G3" s="68">
        <v>5</v>
      </c>
      <c r="H3" s="68">
        <v>5</v>
      </c>
      <c r="I3" s="68">
        <v>5</v>
      </c>
      <c r="J3" s="68">
        <v>5</v>
      </c>
      <c r="K3" s="68">
        <v>5</v>
      </c>
      <c r="L3" s="17">
        <f t="shared" si="0"/>
        <v>5</v>
      </c>
      <c r="M3" s="18">
        <f t="shared" si="1"/>
        <v>100</v>
      </c>
      <c r="N3" s="19">
        <f t="shared" si="2"/>
        <v>100</v>
      </c>
    </row>
    <row r="4" spans="1:14" ht="15.75" customHeight="1">
      <c r="A4" s="63">
        <v>3</v>
      </c>
      <c r="B4" s="60" t="s">
        <v>50</v>
      </c>
      <c r="C4" s="68">
        <v>5</v>
      </c>
      <c r="D4" s="68">
        <v>4</v>
      </c>
      <c r="E4" s="68">
        <v>5</v>
      </c>
      <c r="F4" s="68">
        <v>5</v>
      </c>
      <c r="G4" s="68">
        <v>5</v>
      </c>
      <c r="H4" s="68">
        <v>5</v>
      </c>
      <c r="I4" s="68">
        <v>5</v>
      </c>
      <c r="J4" s="68">
        <v>5</v>
      </c>
      <c r="K4" s="68">
        <v>5</v>
      </c>
      <c r="L4" s="17">
        <f t="shared" si="0"/>
        <v>4.888888888888889</v>
      </c>
      <c r="M4" s="18">
        <f t="shared" si="1"/>
        <v>100</v>
      </c>
      <c r="N4" s="19">
        <f t="shared" si="2"/>
        <v>100</v>
      </c>
    </row>
    <row r="5" spans="1:14" ht="15.75" customHeight="1">
      <c r="A5" s="63">
        <v>4</v>
      </c>
      <c r="B5" s="60" t="s">
        <v>51</v>
      </c>
      <c r="C5" s="68">
        <v>5</v>
      </c>
      <c r="D5" s="68">
        <v>5</v>
      </c>
      <c r="E5" s="68">
        <v>5</v>
      </c>
      <c r="F5" s="68">
        <v>5</v>
      </c>
      <c r="G5" s="68">
        <v>5</v>
      </c>
      <c r="H5" s="68">
        <v>5</v>
      </c>
      <c r="I5" s="68">
        <v>5</v>
      </c>
      <c r="J5" s="68">
        <v>5</v>
      </c>
      <c r="K5" s="68">
        <v>5</v>
      </c>
      <c r="L5" s="17">
        <f t="shared" si="0"/>
        <v>5</v>
      </c>
      <c r="M5" s="18">
        <f t="shared" si="1"/>
        <v>100</v>
      </c>
      <c r="N5" s="19">
        <f t="shared" si="2"/>
        <v>100</v>
      </c>
    </row>
    <row r="6" spans="1:14" ht="15.75" customHeight="1">
      <c r="A6" s="63">
        <v>5</v>
      </c>
      <c r="B6" s="60" t="s">
        <v>52</v>
      </c>
      <c r="C6" s="68">
        <v>5</v>
      </c>
      <c r="D6" s="68">
        <v>4</v>
      </c>
      <c r="E6" s="68">
        <v>4</v>
      </c>
      <c r="F6" s="68">
        <v>4</v>
      </c>
      <c r="G6" s="68">
        <v>4</v>
      </c>
      <c r="H6" s="68">
        <v>5</v>
      </c>
      <c r="I6" s="68">
        <v>5</v>
      </c>
      <c r="J6" s="68">
        <v>5</v>
      </c>
      <c r="K6" s="68">
        <v>5</v>
      </c>
      <c r="L6" s="17">
        <f t="shared" si="0"/>
        <v>4.555555555555555</v>
      </c>
      <c r="M6" s="18">
        <f t="shared" si="1"/>
        <v>100</v>
      </c>
      <c r="N6" s="19">
        <f t="shared" si="2"/>
        <v>100</v>
      </c>
    </row>
    <row r="7" spans="1:14" ht="15.75" customHeight="1">
      <c r="A7" s="63">
        <v>6</v>
      </c>
      <c r="B7" s="60" t="s">
        <v>53</v>
      </c>
      <c r="C7" s="68">
        <v>5</v>
      </c>
      <c r="D7" s="68">
        <v>5</v>
      </c>
      <c r="E7" s="68">
        <v>4</v>
      </c>
      <c r="F7" s="68">
        <v>5</v>
      </c>
      <c r="G7" s="68">
        <v>4</v>
      </c>
      <c r="H7" s="68">
        <v>5</v>
      </c>
      <c r="I7" s="68">
        <v>5</v>
      </c>
      <c r="J7" s="68">
        <v>5</v>
      </c>
      <c r="K7" s="68">
        <v>5</v>
      </c>
      <c r="L7" s="17">
        <f t="shared" si="0"/>
        <v>4.777777777777778</v>
      </c>
      <c r="M7" s="18">
        <f t="shared" si="1"/>
        <v>100</v>
      </c>
      <c r="N7" s="19">
        <f t="shared" si="2"/>
        <v>100</v>
      </c>
    </row>
    <row r="8" spans="1:14" ht="15.75" customHeight="1">
      <c r="A8" s="63">
        <v>7</v>
      </c>
      <c r="B8" s="60" t="s">
        <v>54</v>
      </c>
      <c r="C8" s="68">
        <v>5</v>
      </c>
      <c r="D8" s="68">
        <v>4</v>
      </c>
      <c r="E8" s="68">
        <v>4</v>
      </c>
      <c r="F8" s="68">
        <v>4</v>
      </c>
      <c r="G8" s="68">
        <v>5</v>
      </c>
      <c r="H8" s="68">
        <v>5</v>
      </c>
      <c r="I8" s="68">
        <v>5</v>
      </c>
      <c r="J8" s="68">
        <v>5</v>
      </c>
      <c r="K8" s="68">
        <v>5</v>
      </c>
      <c r="L8" s="17">
        <f t="shared" si="0"/>
        <v>4.666666666666667</v>
      </c>
      <c r="M8" s="18">
        <f t="shared" si="1"/>
        <v>100</v>
      </c>
      <c r="N8" s="19">
        <f t="shared" si="2"/>
        <v>100</v>
      </c>
    </row>
    <row r="9" spans="1:14" ht="15.75" customHeight="1">
      <c r="A9" s="63">
        <v>8</v>
      </c>
      <c r="B9" s="60" t="s">
        <v>55</v>
      </c>
      <c r="C9" s="68">
        <v>5</v>
      </c>
      <c r="D9" s="68">
        <v>5</v>
      </c>
      <c r="E9" s="68">
        <v>5</v>
      </c>
      <c r="F9" s="68">
        <v>5</v>
      </c>
      <c r="G9" s="68">
        <v>5</v>
      </c>
      <c r="H9" s="68">
        <v>5</v>
      </c>
      <c r="I9" s="68">
        <v>5</v>
      </c>
      <c r="J9" s="68">
        <v>5</v>
      </c>
      <c r="K9" s="68">
        <v>5</v>
      </c>
      <c r="L9" s="17">
        <f t="shared" si="0"/>
        <v>5</v>
      </c>
      <c r="M9" s="18">
        <f t="shared" si="1"/>
        <v>100</v>
      </c>
      <c r="N9" s="19">
        <f t="shared" si="2"/>
        <v>100</v>
      </c>
    </row>
    <row r="10" spans="1:14" ht="15.75" customHeight="1">
      <c r="A10" s="63">
        <v>9</v>
      </c>
      <c r="B10" s="60" t="s">
        <v>56</v>
      </c>
      <c r="C10" s="68">
        <v>5</v>
      </c>
      <c r="D10" s="68">
        <v>5</v>
      </c>
      <c r="E10" s="68">
        <v>4</v>
      </c>
      <c r="F10" s="68">
        <v>5</v>
      </c>
      <c r="G10" s="68">
        <v>5</v>
      </c>
      <c r="H10" s="68">
        <v>5</v>
      </c>
      <c r="I10" s="68">
        <v>5</v>
      </c>
      <c r="J10" s="68">
        <v>5</v>
      </c>
      <c r="K10" s="68">
        <v>5</v>
      </c>
      <c r="L10" s="17">
        <f t="shared" si="0"/>
        <v>4.888888888888889</v>
      </c>
      <c r="M10" s="18">
        <f t="shared" si="1"/>
        <v>100</v>
      </c>
      <c r="N10" s="19">
        <f t="shared" si="2"/>
        <v>100</v>
      </c>
    </row>
    <row r="11" spans="1:14" ht="15.75" customHeight="1">
      <c r="A11" s="63">
        <v>10</v>
      </c>
      <c r="B11" s="60" t="s">
        <v>57</v>
      </c>
      <c r="C11" s="68">
        <v>5</v>
      </c>
      <c r="D11" s="68">
        <v>4</v>
      </c>
      <c r="E11" s="68">
        <v>5</v>
      </c>
      <c r="F11" s="68">
        <v>4</v>
      </c>
      <c r="G11" s="68">
        <v>4</v>
      </c>
      <c r="H11" s="68">
        <v>4</v>
      </c>
      <c r="I11" s="68">
        <v>5</v>
      </c>
      <c r="J11" s="68">
        <v>5</v>
      </c>
      <c r="K11" s="68">
        <v>5</v>
      </c>
      <c r="L11" s="17">
        <f t="shared" si="0"/>
        <v>4.555555555555555</v>
      </c>
      <c r="M11" s="18">
        <f t="shared" si="1"/>
        <v>100</v>
      </c>
      <c r="N11" s="19">
        <f t="shared" si="2"/>
        <v>100</v>
      </c>
    </row>
    <row r="12" spans="1:14" ht="15.75" customHeight="1">
      <c r="A12" s="63">
        <v>11</v>
      </c>
      <c r="B12" s="60" t="s">
        <v>58</v>
      </c>
      <c r="C12" s="68">
        <v>5</v>
      </c>
      <c r="D12" s="68">
        <v>5</v>
      </c>
      <c r="E12" s="68">
        <v>5</v>
      </c>
      <c r="F12" s="68">
        <v>4</v>
      </c>
      <c r="G12" s="68">
        <v>5</v>
      </c>
      <c r="H12" s="68">
        <v>5</v>
      </c>
      <c r="I12" s="68">
        <v>5</v>
      </c>
      <c r="J12" s="68">
        <v>5</v>
      </c>
      <c r="K12" s="68">
        <v>5</v>
      </c>
      <c r="L12" s="17">
        <f t="shared" si="0"/>
        <v>4.888888888888889</v>
      </c>
      <c r="M12" s="18">
        <f t="shared" si="1"/>
        <v>100</v>
      </c>
      <c r="N12" s="19">
        <f t="shared" si="2"/>
        <v>100</v>
      </c>
    </row>
    <row r="13" spans="1:14" ht="15.75" customHeight="1">
      <c r="A13" s="63">
        <v>12</v>
      </c>
      <c r="B13" s="60" t="s">
        <v>59</v>
      </c>
      <c r="C13" s="68">
        <v>4</v>
      </c>
      <c r="D13" s="68">
        <v>4</v>
      </c>
      <c r="E13" s="68">
        <v>3</v>
      </c>
      <c r="F13" s="68">
        <v>4</v>
      </c>
      <c r="G13" s="68">
        <v>4</v>
      </c>
      <c r="H13" s="68">
        <v>4</v>
      </c>
      <c r="I13" s="68">
        <v>4</v>
      </c>
      <c r="J13" s="68">
        <v>4</v>
      </c>
      <c r="K13" s="68">
        <v>5</v>
      </c>
      <c r="L13" s="17">
        <f t="shared" si="0"/>
        <v>4</v>
      </c>
      <c r="M13" s="18">
        <f t="shared" si="1"/>
        <v>88.88888888888889</v>
      </c>
      <c r="N13" s="19">
        <f t="shared" si="2"/>
        <v>100</v>
      </c>
    </row>
    <row r="14" spans="1:14" ht="15.75" customHeight="1">
      <c r="A14" s="63">
        <v>13</v>
      </c>
      <c r="B14" s="60" t="s">
        <v>60</v>
      </c>
      <c r="C14" s="68">
        <v>5</v>
      </c>
      <c r="D14" s="68">
        <v>4</v>
      </c>
      <c r="E14" s="68">
        <v>4</v>
      </c>
      <c r="F14" s="68">
        <v>3</v>
      </c>
      <c r="G14" s="68">
        <v>4</v>
      </c>
      <c r="H14" s="68">
        <v>3</v>
      </c>
      <c r="I14" s="68">
        <v>5</v>
      </c>
      <c r="J14" s="68">
        <v>5</v>
      </c>
      <c r="K14" s="68">
        <v>5</v>
      </c>
      <c r="L14" s="17">
        <f t="shared" si="0"/>
        <v>4.222222222222222</v>
      </c>
      <c r="M14" s="18">
        <f t="shared" si="1"/>
        <v>77.77777777777779</v>
      </c>
      <c r="N14" s="19">
        <f t="shared" si="2"/>
        <v>100</v>
      </c>
    </row>
    <row r="15" spans="1:14" ht="15.75" customHeight="1">
      <c r="A15" s="63">
        <v>14</v>
      </c>
      <c r="B15" s="60" t="s">
        <v>61</v>
      </c>
      <c r="C15" s="68">
        <v>5</v>
      </c>
      <c r="D15" s="68">
        <v>4</v>
      </c>
      <c r="E15" s="68">
        <v>4</v>
      </c>
      <c r="F15" s="68">
        <v>4</v>
      </c>
      <c r="G15" s="68">
        <v>4</v>
      </c>
      <c r="H15" s="68">
        <v>5</v>
      </c>
      <c r="I15" s="68">
        <v>5</v>
      </c>
      <c r="J15" s="68">
        <v>5</v>
      </c>
      <c r="K15" s="68">
        <v>4</v>
      </c>
      <c r="L15" s="17">
        <f t="shared" si="0"/>
        <v>4.444444444444445</v>
      </c>
      <c r="M15" s="18">
        <f t="shared" si="1"/>
        <v>100</v>
      </c>
      <c r="N15" s="19">
        <f t="shared" si="2"/>
        <v>100</v>
      </c>
    </row>
    <row r="16" spans="1:14" ht="15.75" customHeight="1">
      <c r="A16" s="63">
        <v>15</v>
      </c>
      <c r="B16" s="60" t="s">
        <v>62</v>
      </c>
      <c r="C16" s="68">
        <v>5</v>
      </c>
      <c r="D16" s="68">
        <v>4</v>
      </c>
      <c r="E16" s="68">
        <v>4</v>
      </c>
      <c r="F16" s="68">
        <v>4</v>
      </c>
      <c r="G16" s="68">
        <v>4</v>
      </c>
      <c r="H16" s="68">
        <v>4</v>
      </c>
      <c r="I16" s="68">
        <v>5</v>
      </c>
      <c r="J16" s="68">
        <v>5</v>
      </c>
      <c r="K16" s="68">
        <v>4</v>
      </c>
      <c r="L16" s="17">
        <f t="shared" si="0"/>
        <v>4.333333333333333</v>
      </c>
      <c r="M16" s="18">
        <f t="shared" si="1"/>
        <v>100</v>
      </c>
      <c r="N16" s="19">
        <f t="shared" si="2"/>
        <v>100</v>
      </c>
    </row>
    <row r="17" spans="1:14" ht="15.75" customHeight="1">
      <c r="A17" s="63">
        <v>16</v>
      </c>
      <c r="B17" s="61" t="s">
        <v>63</v>
      </c>
      <c r="C17" s="68">
        <v>4</v>
      </c>
      <c r="D17" s="68">
        <v>4</v>
      </c>
      <c r="E17" s="68">
        <v>5</v>
      </c>
      <c r="F17" s="68">
        <v>4</v>
      </c>
      <c r="G17" s="68">
        <v>4</v>
      </c>
      <c r="H17" s="68">
        <v>5</v>
      </c>
      <c r="I17" s="68">
        <v>5</v>
      </c>
      <c r="J17" s="68">
        <v>5</v>
      </c>
      <c r="K17" s="68">
        <v>4</v>
      </c>
      <c r="L17" s="17">
        <f t="shared" si="0"/>
        <v>4.444444444444445</v>
      </c>
      <c r="M17" s="18">
        <f t="shared" si="1"/>
        <v>100</v>
      </c>
      <c r="N17" s="19">
        <f t="shared" si="2"/>
        <v>100</v>
      </c>
    </row>
    <row r="18" spans="1:14" ht="15.75" customHeight="1">
      <c r="A18" s="63">
        <v>17</v>
      </c>
      <c r="B18" s="60" t="s">
        <v>64</v>
      </c>
      <c r="C18" s="68">
        <v>5</v>
      </c>
      <c r="D18" s="68">
        <v>5</v>
      </c>
      <c r="E18" s="68">
        <v>5</v>
      </c>
      <c r="F18" s="68">
        <v>5</v>
      </c>
      <c r="G18" s="68">
        <v>5</v>
      </c>
      <c r="H18" s="68">
        <v>5</v>
      </c>
      <c r="I18" s="68">
        <v>5</v>
      </c>
      <c r="J18" s="68">
        <v>5</v>
      </c>
      <c r="K18" s="68">
        <v>5</v>
      </c>
      <c r="L18" s="17">
        <f t="shared" si="0"/>
        <v>5</v>
      </c>
      <c r="M18" s="18">
        <f t="shared" si="1"/>
        <v>100</v>
      </c>
      <c r="N18" s="19">
        <f t="shared" si="2"/>
        <v>100</v>
      </c>
    </row>
    <row r="19" spans="1:14" ht="15.75" customHeight="1">
      <c r="A19" s="63">
        <v>18</v>
      </c>
      <c r="B19" s="60" t="s">
        <v>65</v>
      </c>
      <c r="C19" s="68">
        <v>5</v>
      </c>
      <c r="D19" s="68">
        <v>4</v>
      </c>
      <c r="E19" s="68">
        <v>3</v>
      </c>
      <c r="F19" s="68">
        <v>4</v>
      </c>
      <c r="G19" s="68">
        <v>5</v>
      </c>
      <c r="H19" s="68">
        <v>5</v>
      </c>
      <c r="I19" s="68">
        <v>5</v>
      </c>
      <c r="J19" s="68">
        <v>5</v>
      </c>
      <c r="K19" s="68">
        <v>5</v>
      </c>
      <c r="L19" s="17">
        <f t="shared" si="0"/>
        <v>4.555555555555555</v>
      </c>
      <c r="M19" s="18">
        <f t="shared" si="1"/>
        <v>88.88888888888889</v>
      </c>
      <c r="N19" s="19">
        <f t="shared" si="2"/>
        <v>100</v>
      </c>
    </row>
    <row r="20" spans="1:14" ht="15.75" customHeight="1">
      <c r="A20" s="63">
        <v>19</v>
      </c>
      <c r="B20" s="60" t="s">
        <v>66</v>
      </c>
      <c r="C20" s="68">
        <v>5</v>
      </c>
      <c r="D20" s="68">
        <v>4</v>
      </c>
      <c r="E20" s="68">
        <v>4</v>
      </c>
      <c r="F20" s="68">
        <v>4</v>
      </c>
      <c r="G20" s="68">
        <v>5</v>
      </c>
      <c r="H20" s="68">
        <v>5</v>
      </c>
      <c r="I20" s="68">
        <v>5</v>
      </c>
      <c r="J20" s="68">
        <v>5</v>
      </c>
      <c r="K20" s="68">
        <v>5</v>
      </c>
      <c r="L20" s="17">
        <f t="shared" si="0"/>
        <v>4.666666666666667</v>
      </c>
      <c r="M20" s="18">
        <f t="shared" si="1"/>
        <v>100</v>
      </c>
      <c r="N20" s="19">
        <f t="shared" si="2"/>
        <v>100</v>
      </c>
    </row>
    <row r="21" spans="1:14" ht="15.75" customHeight="1">
      <c r="A21" s="63">
        <v>20</v>
      </c>
      <c r="B21" s="60" t="s">
        <v>67</v>
      </c>
      <c r="C21" s="68">
        <v>5</v>
      </c>
      <c r="D21" s="68">
        <v>4</v>
      </c>
      <c r="E21" s="68">
        <v>4</v>
      </c>
      <c r="F21" s="68">
        <v>4</v>
      </c>
      <c r="G21" s="68">
        <v>5</v>
      </c>
      <c r="H21" s="68">
        <v>5</v>
      </c>
      <c r="I21" s="68">
        <v>5</v>
      </c>
      <c r="J21" s="68">
        <v>5</v>
      </c>
      <c r="K21" s="68">
        <v>5</v>
      </c>
      <c r="L21" s="17">
        <f t="shared" si="0"/>
        <v>4.666666666666667</v>
      </c>
      <c r="M21" s="18">
        <f t="shared" si="1"/>
        <v>100</v>
      </c>
      <c r="N21" s="19">
        <f t="shared" si="2"/>
        <v>100</v>
      </c>
    </row>
    <row r="22" spans="1:14" ht="15.75" customHeight="1">
      <c r="A22" s="63">
        <v>21</v>
      </c>
      <c r="B22" s="60" t="s">
        <v>68</v>
      </c>
      <c r="C22" s="68">
        <v>4</v>
      </c>
      <c r="D22" s="68">
        <v>4</v>
      </c>
      <c r="E22" s="68">
        <v>3</v>
      </c>
      <c r="F22" s="68">
        <v>4</v>
      </c>
      <c r="G22" s="68">
        <v>4</v>
      </c>
      <c r="H22" s="68">
        <v>5</v>
      </c>
      <c r="I22" s="68">
        <v>4</v>
      </c>
      <c r="J22" s="68">
        <v>5</v>
      </c>
      <c r="K22" s="68">
        <v>5</v>
      </c>
      <c r="L22" s="17">
        <f t="shared" si="0"/>
        <v>4.222222222222222</v>
      </c>
      <c r="M22" s="18">
        <f t="shared" si="1"/>
        <v>88.88888888888889</v>
      </c>
      <c r="N22" s="19">
        <f t="shared" si="2"/>
        <v>100</v>
      </c>
    </row>
    <row r="23" spans="1:14" ht="15.75" customHeight="1">
      <c r="A23" s="63">
        <v>22</v>
      </c>
      <c r="B23" s="60" t="s">
        <v>69</v>
      </c>
      <c r="C23" s="68">
        <v>5</v>
      </c>
      <c r="D23" s="68">
        <v>3</v>
      </c>
      <c r="E23" s="68">
        <v>4</v>
      </c>
      <c r="F23" s="68">
        <v>3</v>
      </c>
      <c r="G23" s="68">
        <v>5</v>
      </c>
      <c r="H23" s="68">
        <v>5</v>
      </c>
      <c r="I23" s="68">
        <v>5</v>
      </c>
      <c r="J23" s="68">
        <v>5</v>
      </c>
      <c r="K23" s="68">
        <v>4</v>
      </c>
      <c r="L23" s="17">
        <f t="shared" si="0"/>
        <v>4.333333333333333</v>
      </c>
      <c r="M23" s="18">
        <f t="shared" si="1"/>
        <v>77.77777777777779</v>
      </c>
      <c r="N23" s="19">
        <f t="shared" si="2"/>
        <v>100</v>
      </c>
    </row>
    <row r="24" spans="1:14" ht="15.75" customHeight="1">
      <c r="A24" s="63">
        <v>23</v>
      </c>
      <c r="B24" s="60" t="s">
        <v>70</v>
      </c>
      <c r="C24" s="68">
        <v>4</v>
      </c>
      <c r="D24" s="68">
        <v>3</v>
      </c>
      <c r="E24" s="68">
        <v>3</v>
      </c>
      <c r="F24" s="68">
        <v>3</v>
      </c>
      <c r="G24" s="68">
        <v>3</v>
      </c>
      <c r="H24" s="68">
        <v>4</v>
      </c>
      <c r="I24" s="68">
        <v>4</v>
      </c>
      <c r="J24" s="68">
        <v>5</v>
      </c>
      <c r="K24" s="68">
        <v>5</v>
      </c>
      <c r="L24" s="17">
        <f t="shared" si="0"/>
        <v>3.7777777777777777</v>
      </c>
      <c r="M24" s="18">
        <f t="shared" si="1"/>
        <v>55.55555555555556</v>
      </c>
      <c r="N24" s="19">
        <f t="shared" si="2"/>
        <v>100</v>
      </c>
    </row>
    <row r="25" spans="1:14" ht="15.75" customHeight="1">
      <c r="A25" s="63">
        <v>24</v>
      </c>
      <c r="B25" s="60" t="s">
        <v>71</v>
      </c>
      <c r="C25" s="68">
        <v>3</v>
      </c>
      <c r="D25" s="68">
        <v>3</v>
      </c>
      <c r="E25" s="68">
        <v>3</v>
      </c>
      <c r="F25" s="68">
        <v>3</v>
      </c>
      <c r="G25" s="68">
        <v>3</v>
      </c>
      <c r="H25" s="68">
        <v>4</v>
      </c>
      <c r="I25" s="68">
        <v>4</v>
      </c>
      <c r="J25" s="68">
        <v>5</v>
      </c>
      <c r="K25" s="68">
        <v>5</v>
      </c>
      <c r="L25" s="17">
        <f t="shared" si="0"/>
        <v>3.6666666666666665</v>
      </c>
      <c r="M25" s="18">
        <f t="shared" si="1"/>
        <v>44.44444444444444</v>
      </c>
      <c r="N25" s="19">
        <f t="shared" si="2"/>
        <v>100</v>
      </c>
    </row>
    <row r="26" spans="1:14" ht="15.75" customHeight="1">
      <c r="A26" s="63">
        <v>25</v>
      </c>
      <c r="B26" s="60" t="s">
        <v>72</v>
      </c>
      <c r="C26" s="68">
        <v>3</v>
      </c>
      <c r="D26" s="68">
        <v>4</v>
      </c>
      <c r="E26" s="68">
        <v>3</v>
      </c>
      <c r="F26" s="68">
        <v>4</v>
      </c>
      <c r="G26" s="68">
        <v>4</v>
      </c>
      <c r="H26" s="68">
        <v>5</v>
      </c>
      <c r="I26" s="68">
        <v>4</v>
      </c>
      <c r="J26" s="68">
        <v>4</v>
      </c>
      <c r="K26" s="68">
        <v>5</v>
      </c>
      <c r="L26" s="17">
        <f t="shared" si="0"/>
        <v>4</v>
      </c>
      <c r="M26" s="18">
        <f t="shared" si="1"/>
        <v>77.77777777777779</v>
      </c>
      <c r="N26" s="19">
        <f t="shared" si="2"/>
        <v>100</v>
      </c>
    </row>
    <row r="27" spans="1:14" ht="15.75" customHeight="1">
      <c r="A27" s="63">
        <v>26</v>
      </c>
      <c r="B27" s="60" t="s">
        <v>73</v>
      </c>
      <c r="C27" s="68">
        <v>4</v>
      </c>
      <c r="D27" s="68">
        <v>3</v>
      </c>
      <c r="E27" s="68">
        <v>3</v>
      </c>
      <c r="F27" s="68">
        <v>3</v>
      </c>
      <c r="G27" s="68">
        <v>4</v>
      </c>
      <c r="H27" s="68">
        <v>4</v>
      </c>
      <c r="I27" s="68">
        <v>5</v>
      </c>
      <c r="J27" s="68">
        <v>5</v>
      </c>
      <c r="K27" s="68">
        <v>5</v>
      </c>
      <c r="L27" s="17">
        <f t="shared" si="0"/>
        <v>4</v>
      </c>
      <c r="M27" s="18">
        <f t="shared" si="1"/>
        <v>66.66666666666666</v>
      </c>
      <c r="N27" s="19">
        <f t="shared" si="2"/>
        <v>100</v>
      </c>
    </row>
    <row r="28" spans="1:14" ht="15.75" customHeight="1" thickBot="1">
      <c r="A28" s="65">
        <v>27</v>
      </c>
      <c r="B28" s="81" t="s">
        <v>74</v>
      </c>
      <c r="C28" s="82">
        <v>4</v>
      </c>
      <c r="D28" s="82">
        <v>4</v>
      </c>
      <c r="E28" s="82">
        <v>4</v>
      </c>
      <c r="F28" s="82">
        <v>4</v>
      </c>
      <c r="G28" s="82">
        <v>4</v>
      </c>
      <c r="H28" s="82">
        <v>4</v>
      </c>
      <c r="I28" s="82">
        <v>4</v>
      </c>
      <c r="J28" s="82">
        <v>5</v>
      </c>
      <c r="K28" s="82">
        <v>5</v>
      </c>
      <c r="L28" s="83">
        <f t="shared" si="0"/>
        <v>4.222222222222222</v>
      </c>
      <c r="M28" s="84">
        <f t="shared" si="1"/>
        <v>100</v>
      </c>
      <c r="N28" s="85">
        <f t="shared" si="2"/>
        <v>100</v>
      </c>
    </row>
    <row r="29" spans="1:14" ht="15.75" customHeight="1">
      <c r="A29" s="24"/>
      <c r="B29" s="91" t="s">
        <v>76</v>
      </c>
      <c r="C29" s="86">
        <f>COUNTIF(C2:C28,5)</f>
        <v>18</v>
      </c>
      <c r="D29" s="86">
        <f aca="true" t="shared" si="3" ref="D29:K29">COUNTIF(D2:D28,5)</f>
        <v>7</v>
      </c>
      <c r="E29" s="86">
        <f t="shared" si="3"/>
        <v>8</v>
      </c>
      <c r="F29" s="86">
        <f t="shared" si="3"/>
        <v>7</v>
      </c>
      <c r="G29" s="86">
        <f t="shared" si="3"/>
        <v>12</v>
      </c>
      <c r="H29" s="86">
        <f t="shared" si="3"/>
        <v>19</v>
      </c>
      <c r="I29" s="86">
        <f t="shared" si="3"/>
        <v>21</v>
      </c>
      <c r="J29" s="86">
        <f t="shared" si="3"/>
        <v>24</v>
      </c>
      <c r="K29" s="86">
        <f t="shared" si="3"/>
        <v>23</v>
      </c>
      <c r="L29" s="30"/>
      <c r="M29" s="31"/>
      <c r="N29" s="32"/>
    </row>
    <row r="30" spans="1:14" ht="15.75" customHeight="1">
      <c r="A30" s="66"/>
      <c r="B30" s="92" t="s">
        <v>77</v>
      </c>
      <c r="C30" s="67">
        <f>COUNTIF(C2:C28,4)</f>
        <v>7</v>
      </c>
      <c r="D30" s="67">
        <f aca="true" t="shared" si="4" ref="D30:K30">COUNTIF(D2:D28,4)</f>
        <v>15</v>
      </c>
      <c r="E30" s="67">
        <f t="shared" si="4"/>
        <v>12</v>
      </c>
      <c r="F30" s="67">
        <f t="shared" si="4"/>
        <v>14</v>
      </c>
      <c r="G30" s="67">
        <f t="shared" si="4"/>
        <v>13</v>
      </c>
      <c r="H30" s="67">
        <f t="shared" si="4"/>
        <v>7</v>
      </c>
      <c r="I30" s="67">
        <f t="shared" si="4"/>
        <v>6</v>
      </c>
      <c r="J30" s="67">
        <f t="shared" si="4"/>
        <v>3</v>
      </c>
      <c r="K30" s="67">
        <f t="shared" si="4"/>
        <v>4</v>
      </c>
      <c r="L30" s="17"/>
      <c r="M30" s="18"/>
      <c r="N30" s="19"/>
    </row>
    <row r="31" spans="1:14" ht="15.75" customHeight="1">
      <c r="A31" s="66"/>
      <c r="B31" s="92" t="s">
        <v>78</v>
      </c>
      <c r="C31" s="67">
        <f>COUNTIF(C2:C28,3)</f>
        <v>2</v>
      </c>
      <c r="D31" s="67">
        <f aca="true" t="shared" si="5" ref="D31:K31">COUNTIF(D2:D28,3)</f>
        <v>5</v>
      </c>
      <c r="E31" s="67">
        <f t="shared" si="5"/>
        <v>7</v>
      </c>
      <c r="F31" s="67">
        <f t="shared" si="5"/>
        <v>6</v>
      </c>
      <c r="G31" s="67">
        <f t="shared" si="5"/>
        <v>2</v>
      </c>
      <c r="H31" s="67">
        <f t="shared" si="5"/>
        <v>1</v>
      </c>
      <c r="I31" s="67">
        <f t="shared" si="5"/>
        <v>0</v>
      </c>
      <c r="J31" s="67">
        <f t="shared" si="5"/>
        <v>0</v>
      </c>
      <c r="K31" s="67">
        <f t="shared" si="5"/>
        <v>0</v>
      </c>
      <c r="L31" s="17"/>
      <c r="M31" s="18"/>
      <c r="N31" s="19"/>
    </row>
    <row r="32" spans="1:14" ht="15.75" customHeight="1" thickBot="1">
      <c r="A32" s="64"/>
      <c r="B32" s="93" t="s">
        <v>79</v>
      </c>
      <c r="C32" s="87">
        <f>COUNTIF(C2:C28,2)</f>
        <v>0</v>
      </c>
      <c r="D32" s="87">
        <f aca="true" t="shared" si="6" ref="D32:K32">COUNTIF(D2:D28,2)</f>
        <v>0</v>
      </c>
      <c r="E32" s="87">
        <f t="shared" si="6"/>
        <v>0</v>
      </c>
      <c r="F32" s="87">
        <f t="shared" si="6"/>
        <v>0</v>
      </c>
      <c r="G32" s="87">
        <f t="shared" si="6"/>
        <v>0</v>
      </c>
      <c r="H32" s="87">
        <f t="shared" si="6"/>
        <v>0</v>
      </c>
      <c r="I32" s="87">
        <f t="shared" si="6"/>
        <v>0</v>
      </c>
      <c r="J32" s="87">
        <f t="shared" si="6"/>
        <v>0</v>
      </c>
      <c r="K32" s="87">
        <f t="shared" si="6"/>
        <v>0</v>
      </c>
      <c r="L32" s="88"/>
      <c r="M32" s="89"/>
      <c r="N32" s="90"/>
    </row>
    <row r="33" spans="1:14" s="2" customFormat="1" ht="15.75" customHeight="1">
      <c r="A33" s="24"/>
      <c r="B33" s="25" t="s">
        <v>10</v>
      </c>
      <c r="C33" s="69">
        <f aca="true" t="shared" si="7" ref="C33:K33">AVERAGE(C2:C28)</f>
        <v>4.592592592592593</v>
      </c>
      <c r="D33" s="69">
        <f t="shared" si="7"/>
        <v>4.074074074074074</v>
      </c>
      <c r="E33" s="69">
        <f t="shared" si="7"/>
        <v>4.037037037037037</v>
      </c>
      <c r="F33" s="69">
        <f t="shared" si="7"/>
        <v>4.037037037037037</v>
      </c>
      <c r="G33" s="69">
        <f t="shared" si="7"/>
        <v>4.37037037037037</v>
      </c>
      <c r="H33" s="69">
        <f t="shared" si="7"/>
        <v>4.666666666666667</v>
      </c>
      <c r="I33" s="69">
        <f t="shared" si="7"/>
        <v>4.777777777777778</v>
      </c>
      <c r="J33" s="69">
        <f t="shared" si="7"/>
        <v>4.888888888888889</v>
      </c>
      <c r="K33" s="69">
        <f t="shared" si="7"/>
        <v>4.851851851851852</v>
      </c>
      <c r="L33" s="72">
        <f t="shared" si="0"/>
        <v>4.477366255144034</v>
      </c>
      <c r="M33" s="73"/>
      <c r="N33" s="74"/>
    </row>
    <row r="34" spans="1:14" s="2" customFormat="1" ht="15.75" customHeight="1">
      <c r="A34" s="26"/>
      <c r="B34" s="7" t="s">
        <v>11</v>
      </c>
      <c r="C34" s="70">
        <f aca="true" t="shared" si="8" ref="C34:K34">(SUMIF(C2:C28,5)/5+SUMIF(C2:C28,4)/4)/COUNT(C2:C28)*100</f>
        <v>92.5925925925926</v>
      </c>
      <c r="D34" s="70">
        <f t="shared" si="8"/>
        <v>81.48148148148148</v>
      </c>
      <c r="E34" s="70">
        <f t="shared" si="8"/>
        <v>74.07407407407408</v>
      </c>
      <c r="F34" s="70">
        <f t="shared" si="8"/>
        <v>77.77777777777779</v>
      </c>
      <c r="G34" s="70">
        <f t="shared" si="8"/>
        <v>92.5925925925926</v>
      </c>
      <c r="H34" s="70">
        <f t="shared" si="8"/>
        <v>96.29629629629629</v>
      </c>
      <c r="I34" s="70">
        <f t="shared" si="8"/>
        <v>100</v>
      </c>
      <c r="J34" s="70">
        <f t="shared" si="8"/>
        <v>100</v>
      </c>
      <c r="K34" s="70">
        <f t="shared" si="8"/>
        <v>100</v>
      </c>
      <c r="L34" s="75"/>
      <c r="M34" s="76">
        <f>(COUNTIF(M2:M28,100)/COUNTA(M2:M28))*100</f>
        <v>62.96296296296296</v>
      </c>
      <c r="N34" s="77"/>
    </row>
    <row r="35" spans="1:14" s="2" customFormat="1" ht="15.75" customHeight="1" thickBot="1">
      <c r="A35" s="27"/>
      <c r="B35" s="12" t="s">
        <v>12</v>
      </c>
      <c r="C35" s="71">
        <f aca="true" t="shared" si="9" ref="C35:K35">(COUNT(C2:C28)-SUMIF(C2:C28,2)/2)/COUNT(C2:C28)*100</f>
        <v>100</v>
      </c>
      <c r="D35" s="71">
        <f t="shared" si="9"/>
        <v>100</v>
      </c>
      <c r="E35" s="71">
        <f t="shared" si="9"/>
        <v>100</v>
      </c>
      <c r="F35" s="71">
        <f t="shared" si="9"/>
        <v>100</v>
      </c>
      <c r="G35" s="71">
        <f t="shared" si="9"/>
        <v>100</v>
      </c>
      <c r="H35" s="71">
        <f t="shared" si="9"/>
        <v>100</v>
      </c>
      <c r="I35" s="71">
        <f t="shared" si="9"/>
        <v>100</v>
      </c>
      <c r="J35" s="71">
        <f t="shared" si="9"/>
        <v>100</v>
      </c>
      <c r="K35" s="71">
        <f t="shared" si="9"/>
        <v>100</v>
      </c>
      <c r="L35" s="78"/>
      <c r="M35" s="79"/>
      <c r="N35" s="80">
        <f>AVERAGE(C35:K35)</f>
        <v>100</v>
      </c>
    </row>
  </sheetData>
  <sheetProtection password="CC55" sheet="1" formatColumns="0"/>
  <protectedRanges>
    <protectedRange password="CC39" sqref="L2:N35 C33:L35" name="Диапазон1"/>
  </protectedRange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1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6" sqref="C6"/>
    </sheetView>
  </sheetViews>
  <sheetFormatPr defaultColWidth="9.140625" defaultRowHeight="15"/>
  <cols>
    <col min="1" max="1" width="4.7109375" style="3" customWidth="1"/>
    <col min="2" max="2" width="24.28125" style="1" customWidth="1"/>
    <col min="3" max="11" width="6.7109375" style="3" customWidth="1"/>
    <col min="12" max="14" width="6.7109375" style="13" customWidth="1"/>
    <col min="15" max="15" width="6.7109375" style="2" customWidth="1"/>
    <col min="16" max="23" width="9.140625" style="2" customWidth="1"/>
  </cols>
  <sheetData>
    <row r="1" spans="1:23" s="4" customFormat="1" ht="95.25" customHeight="1" thickBot="1">
      <c r="A1" s="9" t="s">
        <v>0</v>
      </c>
      <c r="B1" s="10" t="s">
        <v>1</v>
      </c>
      <c r="C1" s="11" t="s">
        <v>47</v>
      </c>
      <c r="D1" s="11" t="s">
        <v>2</v>
      </c>
      <c r="E1" s="11" t="s">
        <v>4</v>
      </c>
      <c r="F1" s="11" t="s">
        <v>3</v>
      </c>
      <c r="G1" s="11" t="s">
        <v>75</v>
      </c>
      <c r="H1" s="11" t="s">
        <v>13</v>
      </c>
      <c r="I1" s="11" t="s">
        <v>14</v>
      </c>
      <c r="J1" s="11" t="s">
        <v>5</v>
      </c>
      <c r="K1" s="11" t="s">
        <v>6</v>
      </c>
      <c r="L1" s="14" t="s">
        <v>7</v>
      </c>
      <c r="M1" s="15" t="s">
        <v>8</v>
      </c>
      <c r="N1" s="16" t="s">
        <v>9</v>
      </c>
      <c r="O1" s="6"/>
      <c r="P1" s="6"/>
      <c r="Q1" s="6"/>
      <c r="R1" s="6"/>
      <c r="S1" s="6"/>
      <c r="T1" s="6"/>
      <c r="U1" s="6"/>
      <c r="V1" s="6"/>
      <c r="W1" s="6"/>
    </row>
    <row r="2" spans="1:14" ht="15.75" customHeight="1">
      <c r="A2" s="62">
        <v>1</v>
      </c>
      <c r="B2" s="60" t="s">
        <v>48</v>
      </c>
      <c r="C2" s="33"/>
      <c r="D2" s="33"/>
      <c r="E2" s="33"/>
      <c r="F2" s="33"/>
      <c r="G2" s="33"/>
      <c r="H2" s="33"/>
      <c r="I2" s="33"/>
      <c r="J2" s="33"/>
      <c r="K2" s="33"/>
      <c r="L2" s="17" t="e">
        <f aca="true" t="shared" si="0" ref="L2:L29">AVERAGE(C2:K2)</f>
        <v>#DIV/0!</v>
      </c>
      <c r="M2" s="18" t="e">
        <f aca="true" t="shared" si="1" ref="M2:M28">((SUMIF(C2:K2,5)/5)+(SUMIF(C2:K2,4)/4))/COUNT(C2:K2)*100</f>
        <v>#DIV/0!</v>
      </c>
      <c r="N2" s="19" t="e">
        <f aca="true" t="shared" si="2" ref="N2:N28">(COUNT(C2:K2)-(SUMIF(C2:K2,2)/2))/COUNT(C2:K2)*100</f>
        <v>#DIV/0!</v>
      </c>
    </row>
    <row r="3" spans="1:14" ht="15.75" customHeight="1">
      <c r="A3" s="63">
        <v>2</v>
      </c>
      <c r="B3" s="60" t="s">
        <v>49</v>
      </c>
      <c r="C3" s="34"/>
      <c r="D3" s="34"/>
      <c r="E3" s="34"/>
      <c r="F3" s="34"/>
      <c r="G3" s="34"/>
      <c r="H3" s="34"/>
      <c r="I3" s="34"/>
      <c r="J3" s="34"/>
      <c r="K3" s="34"/>
      <c r="L3" s="17" t="e">
        <f t="shared" si="0"/>
        <v>#DIV/0!</v>
      </c>
      <c r="M3" s="18" t="e">
        <f t="shared" si="1"/>
        <v>#DIV/0!</v>
      </c>
      <c r="N3" s="19" t="e">
        <f t="shared" si="2"/>
        <v>#DIV/0!</v>
      </c>
    </row>
    <row r="4" spans="1:14" ht="15.75" customHeight="1">
      <c r="A4" s="63">
        <v>3</v>
      </c>
      <c r="B4" s="60" t="s">
        <v>50</v>
      </c>
      <c r="C4" s="34"/>
      <c r="D4" s="34"/>
      <c r="E4" s="34"/>
      <c r="F4" s="34"/>
      <c r="G4" s="34"/>
      <c r="H4" s="34"/>
      <c r="I4" s="34"/>
      <c r="J4" s="34"/>
      <c r="K4" s="34"/>
      <c r="L4" s="17" t="e">
        <f t="shared" si="0"/>
        <v>#DIV/0!</v>
      </c>
      <c r="M4" s="18" t="e">
        <f t="shared" si="1"/>
        <v>#DIV/0!</v>
      </c>
      <c r="N4" s="19" t="e">
        <f t="shared" si="2"/>
        <v>#DIV/0!</v>
      </c>
    </row>
    <row r="5" spans="1:14" ht="15.75" customHeight="1">
      <c r="A5" s="63">
        <v>4</v>
      </c>
      <c r="B5" s="60" t="s">
        <v>51</v>
      </c>
      <c r="C5" s="34"/>
      <c r="D5" s="34"/>
      <c r="E5" s="34"/>
      <c r="F5" s="34"/>
      <c r="G5" s="34"/>
      <c r="H5" s="34"/>
      <c r="I5" s="34"/>
      <c r="J5" s="34"/>
      <c r="K5" s="34"/>
      <c r="L5" s="17" t="e">
        <f t="shared" si="0"/>
        <v>#DIV/0!</v>
      </c>
      <c r="M5" s="18" t="e">
        <f t="shared" si="1"/>
        <v>#DIV/0!</v>
      </c>
      <c r="N5" s="19" t="e">
        <f t="shared" si="2"/>
        <v>#DIV/0!</v>
      </c>
    </row>
    <row r="6" spans="1:14" ht="15.75" customHeight="1">
      <c r="A6" s="63">
        <v>5</v>
      </c>
      <c r="B6" s="60" t="s">
        <v>52</v>
      </c>
      <c r="C6" s="34"/>
      <c r="D6" s="34"/>
      <c r="E6" s="34"/>
      <c r="F6" s="34"/>
      <c r="G6" s="34"/>
      <c r="H6" s="34"/>
      <c r="I6" s="34"/>
      <c r="J6" s="34"/>
      <c r="K6" s="34"/>
      <c r="L6" s="17" t="e">
        <f t="shared" si="0"/>
        <v>#DIV/0!</v>
      </c>
      <c r="M6" s="18" t="e">
        <f t="shared" si="1"/>
        <v>#DIV/0!</v>
      </c>
      <c r="N6" s="19" t="e">
        <f t="shared" si="2"/>
        <v>#DIV/0!</v>
      </c>
    </row>
    <row r="7" spans="1:14" ht="15.75" customHeight="1">
      <c r="A7" s="63">
        <v>6</v>
      </c>
      <c r="B7" s="60" t="s">
        <v>53</v>
      </c>
      <c r="C7" s="34"/>
      <c r="D7" s="34"/>
      <c r="E7" s="34"/>
      <c r="F7" s="34"/>
      <c r="G7" s="34"/>
      <c r="H7" s="34"/>
      <c r="I7" s="34"/>
      <c r="J7" s="34"/>
      <c r="K7" s="34"/>
      <c r="L7" s="17" t="e">
        <f t="shared" si="0"/>
        <v>#DIV/0!</v>
      </c>
      <c r="M7" s="18" t="e">
        <f t="shared" si="1"/>
        <v>#DIV/0!</v>
      </c>
      <c r="N7" s="19" t="e">
        <f t="shared" si="2"/>
        <v>#DIV/0!</v>
      </c>
    </row>
    <row r="8" spans="1:14" ht="15.75" customHeight="1">
      <c r="A8" s="63">
        <v>7</v>
      </c>
      <c r="B8" s="60" t="s">
        <v>54</v>
      </c>
      <c r="C8" s="34"/>
      <c r="D8" s="34"/>
      <c r="E8" s="34"/>
      <c r="F8" s="34"/>
      <c r="G8" s="34"/>
      <c r="H8" s="34"/>
      <c r="I8" s="34"/>
      <c r="J8" s="34"/>
      <c r="K8" s="34"/>
      <c r="L8" s="17" t="e">
        <f t="shared" si="0"/>
        <v>#DIV/0!</v>
      </c>
      <c r="M8" s="18" t="e">
        <f t="shared" si="1"/>
        <v>#DIV/0!</v>
      </c>
      <c r="N8" s="19" t="e">
        <f t="shared" si="2"/>
        <v>#DIV/0!</v>
      </c>
    </row>
    <row r="9" spans="1:14" ht="15.75" customHeight="1">
      <c r="A9" s="63">
        <v>8</v>
      </c>
      <c r="B9" s="60" t="s">
        <v>55</v>
      </c>
      <c r="C9" s="34"/>
      <c r="D9" s="34"/>
      <c r="E9" s="34"/>
      <c r="F9" s="34"/>
      <c r="G9" s="34"/>
      <c r="H9" s="34"/>
      <c r="I9" s="34"/>
      <c r="J9" s="34"/>
      <c r="K9" s="34"/>
      <c r="L9" s="17" t="e">
        <f t="shared" si="0"/>
        <v>#DIV/0!</v>
      </c>
      <c r="M9" s="18" t="e">
        <f t="shared" si="1"/>
        <v>#DIV/0!</v>
      </c>
      <c r="N9" s="19" t="e">
        <f t="shared" si="2"/>
        <v>#DIV/0!</v>
      </c>
    </row>
    <row r="10" spans="1:14" ht="15.75" customHeight="1">
      <c r="A10" s="63">
        <v>9</v>
      </c>
      <c r="B10" s="60" t="s">
        <v>56</v>
      </c>
      <c r="C10" s="34"/>
      <c r="D10" s="34"/>
      <c r="E10" s="34"/>
      <c r="F10" s="34"/>
      <c r="G10" s="34"/>
      <c r="H10" s="34"/>
      <c r="I10" s="34"/>
      <c r="J10" s="34"/>
      <c r="K10" s="34"/>
      <c r="L10" s="17" t="e">
        <f t="shared" si="0"/>
        <v>#DIV/0!</v>
      </c>
      <c r="M10" s="18" t="e">
        <f t="shared" si="1"/>
        <v>#DIV/0!</v>
      </c>
      <c r="N10" s="19" t="e">
        <f t="shared" si="2"/>
        <v>#DIV/0!</v>
      </c>
    </row>
    <row r="11" spans="1:14" ht="15.75" customHeight="1">
      <c r="A11" s="63">
        <v>10</v>
      </c>
      <c r="B11" s="60" t="s">
        <v>57</v>
      </c>
      <c r="C11" s="34"/>
      <c r="D11" s="34"/>
      <c r="E11" s="34"/>
      <c r="F11" s="34"/>
      <c r="G11" s="34"/>
      <c r="H11" s="34"/>
      <c r="I11" s="34"/>
      <c r="J11" s="34"/>
      <c r="K11" s="34"/>
      <c r="L11" s="17" t="e">
        <f t="shared" si="0"/>
        <v>#DIV/0!</v>
      </c>
      <c r="M11" s="18" t="e">
        <f t="shared" si="1"/>
        <v>#DIV/0!</v>
      </c>
      <c r="N11" s="19" t="e">
        <f t="shared" si="2"/>
        <v>#DIV/0!</v>
      </c>
    </row>
    <row r="12" spans="1:14" ht="15.75" customHeight="1">
      <c r="A12" s="63">
        <v>11</v>
      </c>
      <c r="B12" s="60" t="s">
        <v>58</v>
      </c>
      <c r="C12" s="34"/>
      <c r="D12" s="34"/>
      <c r="E12" s="34"/>
      <c r="F12" s="34"/>
      <c r="G12" s="34"/>
      <c r="H12" s="34"/>
      <c r="I12" s="34"/>
      <c r="J12" s="34"/>
      <c r="K12" s="34"/>
      <c r="L12" s="17" t="e">
        <f t="shared" si="0"/>
        <v>#DIV/0!</v>
      </c>
      <c r="M12" s="18" t="e">
        <f t="shared" si="1"/>
        <v>#DIV/0!</v>
      </c>
      <c r="N12" s="19" t="e">
        <f t="shared" si="2"/>
        <v>#DIV/0!</v>
      </c>
    </row>
    <row r="13" spans="1:14" ht="15.75" customHeight="1">
      <c r="A13" s="63">
        <v>12</v>
      </c>
      <c r="B13" s="60" t="s">
        <v>59</v>
      </c>
      <c r="C13" s="34"/>
      <c r="D13" s="34"/>
      <c r="E13" s="34"/>
      <c r="F13" s="34"/>
      <c r="G13" s="34"/>
      <c r="H13" s="34"/>
      <c r="I13" s="34"/>
      <c r="J13" s="34"/>
      <c r="K13" s="34"/>
      <c r="L13" s="17" t="e">
        <f t="shared" si="0"/>
        <v>#DIV/0!</v>
      </c>
      <c r="M13" s="18" t="e">
        <f t="shared" si="1"/>
        <v>#DIV/0!</v>
      </c>
      <c r="N13" s="19" t="e">
        <f t="shared" si="2"/>
        <v>#DIV/0!</v>
      </c>
    </row>
    <row r="14" spans="1:14" ht="15.75" customHeight="1">
      <c r="A14" s="63">
        <v>13</v>
      </c>
      <c r="B14" s="60" t="s">
        <v>60</v>
      </c>
      <c r="C14" s="34"/>
      <c r="D14" s="34"/>
      <c r="E14" s="34"/>
      <c r="F14" s="34"/>
      <c r="G14" s="34"/>
      <c r="H14" s="34"/>
      <c r="I14" s="34"/>
      <c r="J14" s="34"/>
      <c r="K14" s="34"/>
      <c r="L14" s="17" t="e">
        <f t="shared" si="0"/>
        <v>#DIV/0!</v>
      </c>
      <c r="M14" s="18" t="e">
        <f t="shared" si="1"/>
        <v>#DIV/0!</v>
      </c>
      <c r="N14" s="19" t="e">
        <f t="shared" si="2"/>
        <v>#DIV/0!</v>
      </c>
    </row>
    <row r="15" spans="1:14" ht="15.75" customHeight="1">
      <c r="A15" s="63">
        <v>14</v>
      </c>
      <c r="B15" s="60" t="s">
        <v>61</v>
      </c>
      <c r="C15" s="34"/>
      <c r="D15" s="34"/>
      <c r="E15" s="34"/>
      <c r="F15" s="34"/>
      <c r="G15" s="34"/>
      <c r="H15" s="34"/>
      <c r="I15" s="34"/>
      <c r="J15" s="34"/>
      <c r="K15" s="34"/>
      <c r="L15" s="17" t="e">
        <f t="shared" si="0"/>
        <v>#DIV/0!</v>
      </c>
      <c r="M15" s="18" t="e">
        <f t="shared" si="1"/>
        <v>#DIV/0!</v>
      </c>
      <c r="N15" s="19" t="e">
        <f t="shared" si="2"/>
        <v>#DIV/0!</v>
      </c>
    </row>
    <row r="16" spans="1:14" ht="15.75" customHeight="1">
      <c r="A16" s="63">
        <v>15</v>
      </c>
      <c r="B16" s="60" t="s">
        <v>62</v>
      </c>
      <c r="C16" s="34"/>
      <c r="D16" s="34"/>
      <c r="E16" s="34"/>
      <c r="F16" s="34"/>
      <c r="G16" s="34"/>
      <c r="H16" s="34"/>
      <c r="I16" s="34"/>
      <c r="J16" s="34"/>
      <c r="K16" s="34"/>
      <c r="L16" s="17" t="e">
        <f t="shared" si="0"/>
        <v>#DIV/0!</v>
      </c>
      <c r="M16" s="18" t="e">
        <f t="shared" si="1"/>
        <v>#DIV/0!</v>
      </c>
      <c r="N16" s="19" t="e">
        <f t="shared" si="2"/>
        <v>#DIV/0!</v>
      </c>
    </row>
    <row r="17" spans="1:14" ht="15.75" customHeight="1">
      <c r="A17" s="63">
        <v>16</v>
      </c>
      <c r="B17" s="61" t="s">
        <v>63</v>
      </c>
      <c r="C17" s="34"/>
      <c r="D17" s="34"/>
      <c r="E17" s="34"/>
      <c r="F17" s="34"/>
      <c r="G17" s="34"/>
      <c r="H17" s="34"/>
      <c r="I17" s="34"/>
      <c r="J17" s="34"/>
      <c r="K17" s="34"/>
      <c r="L17" s="17" t="e">
        <f t="shared" si="0"/>
        <v>#DIV/0!</v>
      </c>
      <c r="M17" s="18" t="e">
        <f t="shared" si="1"/>
        <v>#DIV/0!</v>
      </c>
      <c r="N17" s="19" t="e">
        <f t="shared" si="2"/>
        <v>#DIV/0!</v>
      </c>
    </row>
    <row r="18" spans="1:14" ht="15.75" customHeight="1">
      <c r="A18" s="63">
        <v>17</v>
      </c>
      <c r="B18" s="60" t="s">
        <v>64</v>
      </c>
      <c r="C18" s="34"/>
      <c r="D18" s="34"/>
      <c r="E18" s="34"/>
      <c r="F18" s="34"/>
      <c r="G18" s="34"/>
      <c r="H18" s="34"/>
      <c r="I18" s="34"/>
      <c r="J18" s="34"/>
      <c r="K18" s="34"/>
      <c r="L18" s="17" t="e">
        <f t="shared" si="0"/>
        <v>#DIV/0!</v>
      </c>
      <c r="M18" s="18" t="e">
        <f t="shared" si="1"/>
        <v>#DIV/0!</v>
      </c>
      <c r="N18" s="19" t="e">
        <f t="shared" si="2"/>
        <v>#DIV/0!</v>
      </c>
    </row>
    <row r="19" spans="1:14" ht="15.75" customHeight="1">
      <c r="A19" s="63">
        <v>18</v>
      </c>
      <c r="B19" s="60" t="s">
        <v>65</v>
      </c>
      <c r="C19" s="34"/>
      <c r="D19" s="34"/>
      <c r="E19" s="34"/>
      <c r="F19" s="34"/>
      <c r="G19" s="34"/>
      <c r="H19" s="34"/>
      <c r="I19" s="34"/>
      <c r="J19" s="34"/>
      <c r="K19" s="34"/>
      <c r="L19" s="17" t="e">
        <f t="shared" si="0"/>
        <v>#DIV/0!</v>
      </c>
      <c r="M19" s="18" t="e">
        <f t="shared" si="1"/>
        <v>#DIV/0!</v>
      </c>
      <c r="N19" s="19" t="e">
        <f t="shared" si="2"/>
        <v>#DIV/0!</v>
      </c>
    </row>
    <row r="20" spans="1:14" ht="15.75" customHeight="1">
      <c r="A20" s="63">
        <v>19</v>
      </c>
      <c r="B20" s="60" t="s">
        <v>66</v>
      </c>
      <c r="C20" s="34"/>
      <c r="D20" s="34"/>
      <c r="E20" s="34"/>
      <c r="F20" s="34"/>
      <c r="G20" s="34"/>
      <c r="H20" s="34"/>
      <c r="I20" s="34"/>
      <c r="J20" s="34"/>
      <c r="K20" s="34"/>
      <c r="L20" s="17" t="e">
        <f t="shared" si="0"/>
        <v>#DIV/0!</v>
      </c>
      <c r="M20" s="18" t="e">
        <f t="shared" si="1"/>
        <v>#DIV/0!</v>
      </c>
      <c r="N20" s="19" t="e">
        <f t="shared" si="2"/>
        <v>#DIV/0!</v>
      </c>
    </row>
    <row r="21" spans="1:14" ht="15.75" customHeight="1">
      <c r="A21" s="63">
        <v>20</v>
      </c>
      <c r="B21" s="60" t="s">
        <v>67</v>
      </c>
      <c r="C21" s="34"/>
      <c r="D21" s="34"/>
      <c r="E21" s="34"/>
      <c r="F21" s="34"/>
      <c r="G21" s="34"/>
      <c r="H21" s="34"/>
      <c r="I21" s="34"/>
      <c r="J21" s="34"/>
      <c r="K21" s="34"/>
      <c r="L21" s="17" t="e">
        <f t="shared" si="0"/>
        <v>#DIV/0!</v>
      </c>
      <c r="M21" s="18" t="e">
        <f t="shared" si="1"/>
        <v>#DIV/0!</v>
      </c>
      <c r="N21" s="19" t="e">
        <f t="shared" si="2"/>
        <v>#DIV/0!</v>
      </c>
    </row>
    <row r="22" spans="1:14" ht="15.75" customHeight="1">
      <c r="A22" s="63">
        <v>21</v>
      </c>
      <c r="B22" s="60" t="s">
        <v>68</v>
      </c>
      <c r="C22" s="34"/>
      <c r="D22" s="34"/>
      <c r="E22" s="34"/>
      <c r="F22" s="34"/>
      <c r="G22" s="34"/>
      <c r="H22" s="34"/>
      <c r="I22" s="34"/>
      <c r="J22" s="34"/>
      <c r="K22" s="34"/>
      <c r="L22" s="17" t="e">
        <f t="shared" si="0"/>
        <v>#DIV/0!</v>
      </c>
      <c r="M22" s="18" t="e">
        <f t="shared" si="1"/>
        <v>#DIV/0!</v>
      </c>
      <c r="N22" s="19" t="e">
        <f t="shared" si="2"/>
        <v>#DIV/0!</v>
      </c>
    </row>
    <row r="23" spans="1:14" ht="15.75" customHeight="1">
      <c r="A23" s="63">
        <v>22</v>
      </c>
      <c r="B23" s="60" t="s">
        <v>69</v>
      </c>
      <c r="C23" s="34"/>
      <c r="D23" s="34"/>
      <c r="E23" s="34"/>
      <c r="F23" s="34"/>
      <c r="G23" s="34"/>
      <c r="H23" s="34"/>
      <c r="I23" s="34"/>
      <c r="J23" s="34"/>
      <c r="K23" s="34"/>
      <c r="L23" s="17" t="e">
        <f t="shared" si="0"/>
        <v>#DIV/0!</v>
      </c>
      <c r="M23" s="18" t="e">
        <f t="shared" si="1"/>
        <v>#DIV/0!</v>
      </c>
      <c r="N23" s="19" t="e">
        <f t="shared" si="2"/>
        <v>#DIV/0!</v>
      </c>
    </row>
    <row r="24" spans="1:14" ht="15.75" customHeight="1">
      <c r="A24" s="63">
        <v>23</v>
      </c>
      <c r="B24" s="60" t="s">
        <v>70</v>
      </c>
      <c r="C24" s="34"/>
      <c r="D24" s="34"/>
      <c r="E24" s="34"/>
      <c r="F24" s="34"/>
      <c r="G24" s="34"/>
      <c r="H24" s="34"/>
      <c r="I24" s="34"/>
      <c r="J24" s="34"/>
      <c r="K24" s="34"/>
      <c r="L24" s="17" t="e">
        <f t="shared" si="0"/>
        <v>#DIV/0!</v>
      </c>
      <c r="M24" s="18" t="e">
        <f t="shared" si="1"/>
        <v>#DIV/0!</v>
      </c>
      <c r="N24" s="19" t="e">
        <f t="shared" si="2"/>
        <v>#DIV/0!</v>
      </c>
    </row>
    <row r="25" spans="1:14" ht="15.75" customHeight="1">
      <c r="A25" s="63">
        <v>24</v>
      </c>
      <c r="B25" s="60" t="s">
        <v>71</v>
      </c>
      <c r="C25" s="34"/>
      <c r="D25" s="34"/>
      <c r="E25" s="34"/>
      <c r="F25" s="34"/>
      <c r="G25" s="34"/>
      <c r="H25" s="34"/>
      <c r="I25" s="34"/>
      <c r="J25" s="34"/>
      <c r="K25" s="34"/>
      <c r="L25" s="17" t="e">
        <f t="shared" si="0"/>
        <v>#DIV/0!</v>
      </c>
      <c r="M25" s="18" t="e">
        <f t="shared" si="1"/>
        <v>#DIV/0!</v>
      </c>
      <c r="N25" s="19" t="e">
        <f t="shared" si="2"/>
        <v>#DIV/0!</v>
      </c>
    </row>
    <row r="26" spans="1:14" ht="15.75" customHeight="1">
      <c r="A26" s="63">
        <v>25</v>
      </c>
      <c r="B26" s="60" t="s">
        <v>72</v>
      </c>
      <c r="C26" s="34"/>
      <c r="D26" s="34"/>
      <c r="E26" s="34"/>
      <c r="F26" s="34"/>
      <c r="G26" s="34"/>
      <c r="H26" s="34"/>
      <c r="I26" s="34"/>
      <c r="J26" s="34"/>
      <c r="K26" s="34"/>
      <c r="L26" s="17" t="e">
        <f t="shared" si="0"/>
        <v>#DIV/0!</v>
      </c>
      <c r="M26" s="18" t="e">
        <f t="shared" si="1"/>
        <v>#DIV/0!</v>
      </c>
      <c r="N26" s="19" t="e">
        <f t="shared" si="2"/>
        <v>#DIV/0!</v>
      </c>
    </row>
    <row r="27" spans="1:14" ht="15.75" customHeight="1">
      <c r="A27" s="63">
        <v>26</v>
      </c>
      <c r="B27" s="60" t="s">
        <v>73</v>
      </c>
      <c r="C27" s="34"/>
      <c r="D27" s="34"/>
      <c r="E27" s="34"/>
      <c r="F27" s="34"/>
      <c r="G27" s="34"/>
      <c r="H27" s="34"/>
      <c r="I27" s="34"/>
      <c r="J27" s="34"/>
      <c r="K27" s="34"/>
      <c r="L27" s="17" t="e">
        <f t="shared" si="0"/>
        <v>#DIV/0!</v>
      </c>
      <c r="M27" s="18" t="e">
        <f t="shared" si="1"/>
        <v>#DIV/0!</v>
      </c>
      <c r="N27" s="19" t="e">
        <f t="shared" si="2"/>
        <v>#DIV/0!</v>
      </c>
    </row>
    <row r="28" spans="1:14" ht="15.75" customHeight="1" thickBot="1">
      <c r="A28" s="63">
        <v>27</v>
      </c>
      <c r="B28" s="60" t="s">
        <v>74</v>
      </c>
      <c r="C28" s="34"/>
      <c r="D28" s="34"/>
      <c r="E28" s="34"/>
      <c r="F28" s="34"/>
      <c r="G28" s="34"/>
      <c r="H28" s="34"/>
      <c r="I28" s="34"/>
      <c r="J28" s="34"/>
      <c r="K28" s="34"/>
      <c r="L28" s="17" t="e">
        <f t="shared" si="0"/>
        <v>#DIV/0!</v>
      </c>
      <c r="M28" s="18" t="e">
        <f t="shared" si="1"/>
        <v>#DIV/0!</v>
      </c>
      <c r="N28" s="19" t="e">
        <f t="shared" si="2"/>
        <v>#DIV/0!</v>
      </c>
    </row>
    <row r="29" spans="1:14" s="2" customFormat="1" ht="15.75" customHeight="1">
      <c r="A29" s="24"/>
      <c r="B29" s="25" t="s">
        <v>10</v>
      </c>
      <c r="C29" s="31" t="e">
        <f aca="true" t="shared" si="3" ref="C29:K29">AVERAGE(C2:C28)</f>
        <v>#DIV/0!</v>
      </c>
      <c r="D29" s="31" t="e">
        <f t="shared" si="3"/>
        <v>#DIV/0!</v>
      </c>
      <c r="E29" s="31" t="e">
        <f t="shared" si="3"/>
        <v>#DIV/0!</v>
      </c>
      <c r="F29" s="31" t="e">
        <f t="shared" si="3"/>
        <v>#DIV/0!</v>
      </c>
      <c r="G29" s="31" t="e">
        <f t="shared" si="3"/>
        <v>#DIV/0!</v>
      </c>
      <c r="H29" s="31" t="e">
        <f t="shared" si="3"/>
        <v>#DIV/0!</v>
      </c>
      <c r="I29" s="31" t="e">
        <f t="shared" si="3"/>
        <v>#DIV/0!</v>
      </c>
      <c r="J29" s="31" t="e">
        <f t="shared" si="3"/>
        <v>#DIV/0!</v>
      </c>
      <c r="K29" s="31" t="e">
        <f t="shared" si="3"/>
        <v>#DIV/0!</v>
      </c>
      <c r="L29" s="30" t="e">
        <f t="shared" si="0"/>
        <v>#DIV/0!</v>
      </c>
      <c r="M29" s="31"/>
      <c r="N29" s="32"/>
    </row>
    <row r="30" spans="1:14" s="2" customFormat="1" ht="15.75" customHeight="1">
      <c r="A30" s="26"/>
      <c r="B30" s="7" t="s">
        <v>11</v>
      </c>
      <c r="C30" s="20" t="e">
        <f aca="true" t="shared" si="4" ref="C30:K30">(SUMIF(C2:C28,5)/5+SUMIF(C2:C28,4)/4)/COUNT(C2:C28)*100</f>
        <v>#DIV/0!</v>
      </c>
      <c r="D30" s="20" t="e">
        <f t="shared" si="4"/>
        <v>#DIV/0!</v>
      </c>
      <c r="E30" s="20" t="e">
        <f t="shared" si="4"/>
        <v>#DIV/0!</v>
      </c>
      <c r="F30" s="20" t="e">
        <f t="shared" si="4"/>
        <v>#DIV/0!</v>
      </c>
      <c r="G30" s="20" t="e">
        <f t="shared" si="4"/>
        <v>#DIV/0!</v>
      </c>
      <c r="H30" s="20" t="e">
        <f t="shared" si="4"/>
        <v>#DIV/0!</v>
      </c>
      <c r="I30" s="20" t="e">
        <f t="shared" si="4"/>
        <v>#DIV/0!</v>
      </c>
      <c r="J30" s="20" t="e">
        <f t="shared" si="4"/>
        <v>#DIV/0!</v>
      </c>
      <c r="K30" s="20" t="e">
        <f t="shared" si="4"/>
        <v>#DIV/0!</v>
      </c>
      <c r="L30" s="28"/>
      <c r="M30" s="20" t="e">
        <f>AVERAGE(C30:K30)</f>
        <v>#DIV/0!</v>
      </c>
      <c r="N30" s="21"/>
    </row>
    <row r="31" spans="1:14" s="2" customFormat="1" ht="15.75" customHeight="1" thickBot="1">
      <c r="A31" s="27"/>
      <c r="B31" s="12" t="s">
        <v>12</v>
      </c>
      <c r="C31" s="22" t="e">
        <f aca="true" t="shared" si="5" ref="C31:K31">(COUNT(C2:C28)-SUMIF(C2:C28,2)/2)/COUNT(C2:C28)*100</f>
        <v>#DIV/0!</v>
      </c>
      <c r="D31" s="22" t="e">
        <f t="shared" si="5"/>
        <v>#DIV/0!</v>
      </c>
      <c r="E31" s="22" t="e">
        <f t="shared" si="5"/>
        <v>#DIV/0!</v>
      </c>
      <c r="F31" s="22" t="e">
        <f t="shared" si="5"/>
        <v>#DIV/0!</v>
      </c>
      <c r="G31" s="22" t="e">
        <f t="shared" si="5"/>
        <v>#DIV/0!</v>
      </c>
      <c r="H31" s="22" t="e">
        <f t="shared" si="5"/>
        <v>#DIV/0!</v>
      </c>
      <c r="I31" s="22" t="e">
        <f t="shared" si="5"/>
        <v>#DIV/0!</v>
      </c>
      <c r="J31" s="22" t="e">
        <f t="shared" si="5"/>
        <v>#DIV/0!</v>
      </c>
      <c r="K31" s="22" t="e">
        <f t="shared" si="5"/>
        <v>#DIV/0!</v>
      </c>
      <c r="L31" s="29"/>
      <c r="M31" s="22"/>
      <c r="N31" s="23" t="e">
        <f>AVERAGE(C31:K31)</f>
        <v>#DIV/0!</v>
      </c>
    </row>
  </sheetData>
  <sheetProtection password="CC55" sheet="1" formatColumns="0"/>
  <protectedRanges>
    <protectedRange password="CC39" sqref="L2:N31 C29:L31" name="Диапазон1"/>
  </protectedRange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1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3" sqref="C3"/>
    </sheetView>
  </sheetViews>
  <sheetFormatPr defaultColWidth="9.140625" defaultRowHeight="15"/>
  <cols>
    <col min="1" max="1" width="4.7109375" style="3" customWidth="1"/>
    <col min="2" max="2" width="24.28125" style="1" customWidth="1"/>
    <col min="3" max="11" width="6.7109375" style="3" customWidth="1"/>
    <col min="12" max="14" width="6.7109375" style="13" customWidth="1"/>
    <col min="15" max="15" width="6.7109375" style="2" customWidth="1"/>
    <col min="16" max="23" width="9.140625" style="2" customWidth="1"/>
  </cols>
  <sheetData>
    <row r="1" spans="1:23" s="4" customFormat="1" ht="95.25" customHeight="1" thickBot="1">
      <c r="A1" s="9" t="s">
        <v>0</v>
      </c>
      <c r="B1" s="10" t="s">
        <v>1</v>
      </c>
      <c r="C1" s="11" t="s">
        <v>47</v>
      </c>
      <c r="D1" s="11" t="s">
        <v>2</v>
      </c>
      <c r="E1" s="11" t="s">
        <v>4</v>
      </c>
      <c r="F1" s="11" t="s">
        <v>3</v>
      </c>
      <c r="G1" s="11" t="s">
        <v>75</v>
      </c>
      <c r="H1" s="11" t="s">
        <v>13</v>
      </c>
      <c r="I1" s="11" t="s">
        <v>14</v>
      </c>
      <c r="J1" s="11" t="s">
        <v>5</v>
      </c>
      <c r="K1" s="11" t="s">
        <v>6</v>
      </c>
      <c r="L1" s="14" t="s">
        <v>7</v>
      </c>
      <c r="M1" s="15" t="s">
        <v>8</v>
      </c>
      <c r="N1" s="16" t="s">
        <v>9</v>
      </c>
      <c r="O1" s="6"/>
      <c r="P1" s="6"/>
      <c r="Q1" s="6"/>
      <c r="R1" s="6"/>
      <c r="S1" s="6"/>
      <c r="T1" s="6"/>
      <c r="U1" s="6"/>
      <c r="V1" s="6"/>
      <c r="W1" s="6"/>
    </row>
    <row r="2" spans="1:14" ht="15.75" customHeight="1">
      <c r="A2" s="62">
        <v>1</v>
      </c>
      <c r="B2" s="60" t="s">
        <v>48</v>
      </c>
      <c r="C2" s="33"/>
      <c r="D2" s="33"/>
      <c r="E2" s="33"/>
      <c r="F2" s="33"/>
      <c r="G2" s="33"/>
      <c r="H2" s="33"/>
      <c r="I2" s="33"/>
      <c r="J2" s="33"/>
      <c r="K2" s="33"/>
      <c r="L2" s="17" t="e">
        <f aca="true" t="shared" si="0" ref="L2:L29">AVERAGE(C2:K2)</f>
        <v>#DIV/0!</v>
      </c>
      <c r="M2" s="18" t="e">
        <f aca="true" t="shared" si="1" ref="M2:M28">((SUMIF(C2:K2,5)/5)+(SUMIF(C2:K2,4)/4))/COUNT(C2:K2)*100</f>
        <v>#DIV/0!</v>
      </c>
      <c r="N2" s="19" t="e">
        <f aca="true" t="shared" si="2" ref="N2:N28">(COUNT(C2:K2)-(SUMIF(C2:K2,2)/2))/COUNT(C2:K2)*100</f>
        <v>#DIV/0!</v>
      </c>
    </row>
    <row r="3" spans="1:14" ht="15.75" customHeight="1">
      <c r="A3" s="63">
        <v>2</v>
      </c>
      <c r="B3" s="60" t="s">
        <v>49</v>
      </c>
      <c r="C3" s="34"/>
      <c r="D3" s="34"/>
      <c r="E3" s="34"/>
      <c r="F3" s="34"/>
      <c r="G3" s="34"/>
      <c r="H3" s="34"/>
      <c r="I3" s="34"/>
      <c r="J3" s="34"/>
      <c r="K3" s="34"/>
      <c r="L3" s="17" t="e">
        <f t="shared" si="0"/>
        <v>#DIV/0!</v>
      </c>
      <c r="M3" s="18" t="e">
        <f t="shared" si="1"/>
        <v>#DIV/0!</v>
      </c>
      <c r="N3" s="19" t="e">
        <f t="shared" si="2"/>
        <v>#DIV/0!</v>
      </c>
    </row>
    <row r="4" spans="1:14" ht="15.75" customHeight="1">
      <c r="A4" s="63">
        <v>3</v>
      </c>
      <c r="B4" s="60" t="s">
        <v>50</v>
      </c>
      <c r="C4" s="34"/>
      <c r="D4" s="34"/>
      <c r="E4" s="34"/>
      <c r="F4" s="34"/>
      <c r="G4" s="34"/>
      <c r="H4" s="34"/>
      <c r="I4" s="34"/>
      <c r="J4" s="34"/>
      <c r="K4" s="34"/>
      <c r="L4" s="17" t="e">
        <f t="shared" si="0"/>
        <v>#DIV/0!</v>
      </c>
      <c r="M4" s="18" t="e">
        <f t="shared" si="1"/>
        <v>#DIV/0!</v>
      </c>
      <c r="N4" s="19" t="e">
        <f t="shared" si="2"/>
        <v>#DIV/0!</v>
      </c>
    </row>
    <row r="5" spans="1:14" ht="15.75" customHeight="1">
      <c r="A5" s="63">
        <v>4</v>
      </c>
      <c r="B5" s="60" t="s">
        <v>51</v>
      </c>
      <c r="C5" s="34"/>
      <c r="D5" s="34"/>
      <c r="E5" s="34"/>
      <c r="F5" s="34"/>
      <c r="G5" s="34"/>
      <c r="H5" s="34"/>
      <c r="I5" s="34"/>
      <c r="J5" s="34"/>
      <c r="K5" s="34"/>
      <c r="L5" s="17" t="e">
        <f t="shared" si="0"/>
        <v>#DIV/0!</v>
      </c>
      <c r="M5" s="18" t="e">
        <f t="shared" si="1"/>
        <v>#DIV/0!</v>
      </c>
      <c r="N5" s="19" t="e">
        <f t="shared" si="2"/>
        <v>#DIV/0!</v>
      </c>
    </row>
    <row r="6" spans="1:14" ht="15.75" customHeight="1">
      <c r="A6" s="63">
        <v>5</v>
      </c>
      <c r="B6" s="60" t="s">
        <v>52</v>
      </c>
      <c r="C6" s="34"/>
      <c r="D6" s="34"/>
      <c r="E6" s="34"/>
      <c r="F6" s="34"/>
      <c r="G6" s="34"/>
      <c r="H6" s="34"/>
      <c r="I6" s="34"/>
      <c r="J6" s="34"/>
      <c r="K6" s="34"/>
      <c r="L6" s="17" t="e">
        <f t="shared" si="0"/>
        <v>#DIV/0!</v>
      </c>
      <c r="M6" s="18" t="e">
        <f t="shared" si="1"/>
        <v>#DIV/0!</v>
      </c>
      <c r="N6" s="19" t="e">
        <f t="shared" si="2"/>
        <v>#DIV/0!</v>
      </c>
    </row>
    <row r="7" spans="1:14" ht="15.75" customHeight="1">
      <c r="A7" s="63">
        <v>6</v>
      </c>
      <c r="B7" s="60" t="s">
        <v>53</v>
      </c>
      <c r="C7" s="34"/>
      <c r="D7" s="34"/>
      <c r="E7" s="34"/>
      <c r="F7" s="34"/>
      <c r="G7" s="34"/>
      <c r="H7" s="34"/>
      <c r="I7" s="34"/>
      <c r="J7" s="34"/>
      <c r="K7" s="34"/>
      <c r="L7" s="17" t="e">
        <f t="shared" si="0"/>
        <v>#DIV/0!</v>
      </c>
      <c r="M7" s="18" t="e">
        <f t="shared" si="1"/>
        <v>#DIV/0!</v>
      </c>
      <c r="N7" s="19" t="e">
        <f t="shared" si="2"/>
        <v>#DIV/0!</v>
      </c>
    </row>
    <row r="8" spans="1:14" ht="15.75" customHeight="1">
      <c r="A8" s="63">
        <v>7</v>
      </c>
      <c r="B8" s="60" t="s">
        <v>54</v>
      </c>
      <c r="C8" s="34"/>
      <c r="D8" s="34"/>
      <c r="E8" s="34"/>
      <c r="F8" s="34"/>
      <c r="G8" s="34"/>
      <c r="H8" s="34"/>
      <c r="I8" s="34"/>
      <c r="J8" s="34"/>
      <c r="K8" s="34"/>
      <c r="L8" s="17" t="e">
        <f t="shared" si="0"/>
        <v>#DIV/0!</v>
      </c>
      <c r="M8" s="18" t="e">
        <f t="shared" si="1"/>
        <v>#DIV/0!</v>
      </c>
      <c r="N8" s="19" t="e">
        <f t="shared" si="2"/>
        <v>#DIV/0!</v>
      </c>
    </row>
    <row r="9" spans="1:14" ht="15.75" customHeight="1">
      <c r="A9" s="63">
        <v>8</v>
      </c>
      <c r="B9" s="60" t="s">
        <v>55</v>
      </c>
      <c r="C9" s="34"/>
      <c r="D9" s="34"/>
      <c r="E9" s="34"/>
      <c r="F9" s="34"/>
      <c r="G9" s="34"/>
      <c r="H9" s="34"/>
      <c r="I9" s="34"/>
      <c r="J9" s="34"/>
      <c r="K9" s="34"/>
      <c r="L9" s="17" t="e">
        <f t="shared" si="0"/>
        <v>#DIV/0!</v>
      </c>
      <c r="M9" s="18" t="e">
        <f t="shared" si="1"/>
        <v>#DIV/0!</v>
      </c>
      <c r="N9" s="19" t="e">
        <f t="shared" si="2"/>
        <v>#DIV/0!</v>
      </c>
    </row>
    <row r="10" spans="1:14" ht="15.75" customHeight="1">
      <c r="A10" s="63">
        <v>9</v>
      </c>
      <c r="B10" s="60" t="s">
        <v>56</v>
      </c>
      <c r="C10" s="34"/>
      <c r="D10" s="34"/>
      <c r="E10" s="34"/>
      <c r="F10" s="34"/>
      <c r="G10" s="34"/>
      <c r="H10" s="34"/>
      <c r="I10" s="34"/>
      <c r="J10" s="34"/>
      <c r="K10" s="34"/>
      <c r="L10" s="17" t="e">
        <f t="shared" si="0"/>
        <v>#DIV/0!</v>
      </c>
      <c r="M10" s="18" t="e">
        <f t="shared" si="1"/>
        <v>#DIV/0!</v>
      </c>
      <c r="N10" s="19" t="e">
        <f t="shared" si="2"/>
        <v>#DIV/0!</v>
      </c>
    </row>
    <row r="11" spans="1:14" ht="15.75" customHeight="1">
      <c r="A11" s="63">
        <v>10</v>
      </c>
      <c r="B11" s="60" t="s">
        <v>57</v>
      </c>
      <c r="C11" s="34"/>
      <c r="D11" s="34"/>
      <c r="E11" s="34"/>
      <c r="F11" s="34"/>
      <c r="G11" s="34"/>
      <c r="H11" s="34"/>
      <c r="I11" s="34"/>
      <c r="J11" s="34"/>
      <c r="K11" s="34"/>
      <c r="L11" s="17" t="e">
        <f t="shared" si="0"/>
        <v>#DIV/0!</v>
      </c>
      <c r="M11" s="18" t="e">
        <f t="shared" si="1"/>
        <v>#DIV/0!</v>
      </c>
      <c r="N11" s="19" t="e">
        <f t="shared" si="2"/>
        <v>#DIV/0!</v>
      </c>
    </row>
    <row r="12" spans="1:14" ht="15.75" customHeight="1">
      <c r="A12" s="63">
        <v>11</v>
      </c>
      <c r="B12" s="60" t="s">
        <v>58</v>
      </c>
      <c r="C12" s="34"/>
      <c r="D12" s="34"/>
      <c r="E12" s="34"/>
      <c r="F12" s="34"/>
      <c r="G12" s="34"/>
      <c r="H12" s="34"/>
      <c r="I12" s="34"/>
      <c r="J12" s="34"/>
      <c r="K12" s="34"/>
      <c r="L12" s="17" t="e">
        <f t="shared" si="0"/>
        <v>#DIV/0!</v>
      </c>
      <c r="M12" s="18" t="e">
        <f t="shared" si="1"/>
        <v>#DIV/0!</v>
      </c>
      <c r="N12" s="19" t="e">
        <f t="shared" si="2"/>
        <v>#DIV/0!</v>
      </c>
    </row>
    <row r="13" spans="1:14" ht="15.75" customHeight="1">
      <c r="A13" s="63">
        <v>12</v>
      </c>
      <c r="B13" s="60" t="s">
        <v>59</v>
      </c>
      <c r="C13" s="34"/>
      <c r="D13" s="34"/>
      <c r="E13" s="34"/>
      <c r="F13" s="34"/>
      <c r="G13" s="34"/>
      <c r="H13" s="34"/>
      <c r="I13" s="34"/>
      <c r="J13" s="34"/>
      <c r="K13" s="34"/>
      <c r="L13" s="17" t="e">
        <f t="shared" si="0"/>
        <v>#DIV/0!</v>
      </c>
      <c r="M13" s="18" t="e">
        <f t="shared" si="1"/>
        <v>#DIV/0!</v>
      </c>
      <c r="N13" s="19" t="e">
        <f t="shared" si="2"/>
        <v>#DIV/0!</v>
      </c>
    </row>
    <row r="14" spans="1:14" ht="15.75" customHeight="1">
      <c r="A14" s="63">
        <v>13</v>
      </c>
      <c r="B14" s="60" t="s">
        <v>60</v>
      </c>
      <c r="C14" s="34"/>
      <c r="D14" s="34"/>
      <c r="E14" s="34"/>
      <c r="F14" s="34"/>
      <c r="G14" s="34"/>
      <c r="H14" s="34"/>
      <c r="I14" s="34"/>
      <c r="J14" s="34"/>
      <c r="K14" s="34"/>
      <c r="L14" s="17" t="e">
        <f t="shared" si="0"/>
        <v>#DIV/0!</v>
      </c>
      <c r="M14" s="18" t="e">
        <f t="shared" si="1"/>
        <v>#DIV/0!</v>
      </c>
      <c r="N14" s="19" t="e">
        <f t="shared" si="2"/>
        <v>#DIV/0!</v>
      </c>
    </row>
    <row r="15" spans="1:14" ht="15.75" customHeight="1">
      <c r="A15" s="63">
        <v>14</v>
      </c>
      <c r="B15" s="60" t="s">
        <v>61</v>
      </c>
      <c r="C15" s="34"/>
      <c r="D15" s="34"/>
      <c r="E15" s="34"/>
      <c r="F15" s="34"/>
      <c r="G15" s="34"/>
      <c r="H15" s="34"/>
      <c r="I15" s="34"/>
      <c r="J15" s="34"/>
      <c r="K15" s="34"/>
      <c r="L15" s="17" t="e">
        <f t="shared" si="0"/>
        <v>#DIV/0!</v>
      </c>
      <c r="M15" s="18" t="e">
        <f t="shared" si="1"/>
        <v>#DIV/0!</v>
      </c>
      <c r="N15" s="19" t="e">
        <f t="shared" si="2"/>
        <v>#DIV/0!</v>
      </c>
    </row>
    <row r="16" spans="1:14" ht="15.75" customHeight="1">
      <c r="A16" s="63">
        <v>15</v>
      </c>
      <c r="B16" s="60" t="s">
        <v>62</v>
      </c>
      <c r="C16" s="34"/>
      <c r="D16" s="34"/>
      <c r="E16" s="34"/>
      <c r="F16" s="34"/>
      <c r="G16" s="34"/>
      <c r="H16" s="34"/>
      <c r="I16" s="34"/>
      <c r="J16" s="34"/>
      <c r="K16" s="34"/>
      <c r="L16" s="17" t="e">
        <f t="shared" si="0"/>
        <v>#DIV/0!</v>
      </c>
      <c r="M16" s="18" t="e">
        <f t="shared" si="1"/>
        <v>#DIV/0!</v>
      </c>
      <c r="N16" s="19" t="e">
        <f t="shared" si="2"/>
        <v>#DIV/0!</v>
      </c>
    </row>
    <row r="17" spans="1:14" ht="15.75" customHeight="1">
      <c r="A17" s="63">
        <v>16</v>
      </c>
      <c r="B17" s="61" t="s">
        <v>63</v>
      </c>
      <c r="C17" s="34"/>
      <c r="D17" s="34"/>
      <c r="E17" s="34"/>
      <c r="F17" s="34"/>
      <c r="G17" s="34"/>
      <c r="H17" s="34"/>
      <c r="I17" s="34"/>
      <c r="J17" s="34"/>
      <c r="K17" s="34"/>
      <c r="L17" s="17" t="e">
        <f t="shared" si="0"/>
        <v>#DIV/0!</v>
      </c>
      <c r="M17" s="18" t="e">
        <f t="shared" si="1"/>
        <v>#DIV/0!</v>
      </c>
      <c r="N17" s="19" t="e">
        <f t="shared" si="2"/>
        <v>#DIV/0!</v>
      </c>
    </row>
    <row r="18" spans="1:14" ht="15.75" customHeight="1">
      <c r="A18" s="63">
        <v>17</v>
      </c>
      <c r="B18" s="60" t="s">
        <v>64</v>
      </c>
      <c r="C18" s="34"/>
      <c r="D18" s="34"/>
      <c r="E18" s="34"/>
      <c r="F18" s="34"/>
      <c r="G18" s="34"/>
      <c r="H18" s="34"/>
      <c r="I18" s="34"/>
      <c r="J18" s="34"/>
      <c r="K18" s="34"/>
      <c r="L18" s="17" t="e">
        <f t="shared" si="0"/>
        <v>#DIV/0!</v>
      </c>
      <c r="M18" s="18" t="e">
        <f t="shared" si="1"/>
        <v>#DIV/0!</v>
      </c>
      <c r="N18" s="19" t="e">
        <f t="shared" si="2"/>
        <v>#DIV/0!</v>
      </c>
    </row>
    <row r="19" spans="1:14" ht="15.75" customHeight="1">
      <c r="A19" s="63">
        <v>18</v>
      </c>
      <c r="B19" s="60" t="s">
        <v>65</v>
      </c>
      <c r="C19" s="34"/>
      <c r="D19" s="34"/>
      <c r="E19" s="34"/>
      <c r="F19" s="34"/>
      <c r="G19" s="34"/>
      <c r="H19" s="34"/>
      <c r="I19" s="34"/>
      <c r="J19" s="34"/>
      <c r="K19" s="34"/>
      <c r="L19" s="17" t="e">
        <f t="shared" si="0"/>
        <v>#DIV/0!</v>
      </c>
      <c r="M19" s="18" t="e">
        <f t="shared" si="1"/>
        <v>#DIV/0!</v>
      </c>
      <c r="N19" s="19" t="e">
        <f t="shared" si="2"/>
        <v>#DIV/0!</v>
      </c>
    </row>
    <row r="20" spans="1:14" ht="15.75" customHeight="1">
      <c r="A20" s="63">
        <v>19</v>
      </c>
      <c r="B20" s="60" t="s">
        <v>66</v>
      </c>
      <c r="C20" s="34"/>
      <c r="D20" s="34"/>
      <c r="E20" s="34"/>
      <c r="F20" s="34"/>
      <c r="G20" s="34"/>
      <c r="H20" s="34"/>
      <c r="I20" s="34"/>
      <c r="J20" s="34"/>
      <c r="K20" s="34"/>
      <c r="L20" s="17" t="e">
        <f t="shared" si="0"/>
        <v>#DIV/0!</v>
      </c>
      <c r="M20" s="18" t="e">
        <f t="shared" si="1"/>
        <v>#DIV/0!</v>
      </c>
      <c r="N20" s="19" t="e">
        <f t="shared" si="2"/>
        <v>#DIV/0!</v>
      </c>
    </row>
    <row r="21" spans="1:14" ht="15.75" customHeight="1">
      <c r="A21" s="63">
        <v>20</v>
      </c>
      <c r="B21" s="60" t="s">
        <v>67</v>
      </c>
      <c r="C21" s="34"/>
      <c r="D21" s="34"/>
      <c r="E21" s="34"/>
      <c r="F21" s="34"/>
      <c r="G21" s="34"/>
      <c r="H21" s="34"/>
      <c r="I21" s="34"/>
      <c r="J21" s="34"/>
      <c r="K21" s="34"/>
      <c r="L21" s="17" t="e">
        <f t="shared" si="0"/>
        <v>#DIV/0!</v>
      </c>
      <c r="M21" s="18" t="e">
        <f t="shared" si="1"/>
        <v>#DIV/0!</v>
      </c>
      <c r="N21" s="19" t="e">
        <f t="shared" si="2"/>
        <v>#DIV/0!</v>
      </c>
    </row>
    <row r="22" spans="1:14" ht="15.75" customHeight="1">
      <c r="A22" s="63">
        <v>21</v>
      </c>
      <c r="B22" s="60" t="s">
        <v>68</v>
      </c>
      <c r="C22" s="34"/>
      <c r="D22" s="34"/>
      <c r="E22" s="34"/>
      <c r="F22" s="34"/>
      <c r="G22" s="34"/>
      <c r="H22" s="34"/>
      <c r="I22" s="34"/>
      <c r="J22" s="34"/>
      <c r="K22" s="34"/>
      <c r="L22" s="17" t="e">
        <f t="shared" si="0"/>
        <v>#DIV/0!</v>
      </c>
      <c r="M22" s="18" t="e">
        <f t="shared" si="1"/>
        <v>#DIV/0!</v>
      </c>
      <c r="N22" s="19" t="e">
        <f t="shared" si="2"/>
        <v>#DIV/0!</v>
      </c>
    </row>
    <row r="23" spans="1:14" ht="15.75" customHeight="1">
      <c r="A23" s="63">
        <v>22</v>
      </c>
      <c r="B23" s="60" t="s">
        <v>69</v>
      </c>
      <c r="C23" s="34"/>
      <c r="D23" s="34"/>
      <c r="E23" s="34"/>
      <c r="F23" s="34"/>
      <c r="G23" s="34"/>
      <c r="H23" s="34"/>
      <c r="I23" s="34"/>
      <c r="J23" s="34"/>
      <c r="K23" s="34"/>
      <c r="L23" s="17" t="e">
        <f t="shared" si="0"/>
        <v>#DIV/0!</v>
      </c>
      <c r="M23" s="18" t="e">
        <f t="shared" si="1"/>
        <v>#DIV/0!</v>
      </c>
      <c r="N23" s="19" t="e">
        <f t="shared" si="2"/>
        <v>#DIV/0!</v>
      </c>
    </row>
    <row r="24" spans="1:14" ht="15.75" customHeight="1">
      <c r="A24" s="63">
        <v>23</v>
      </c>
      <c r="B24" s="60" t="s">
        <v>70</v>
      </c>
      <c r="C24" s="34"/>
      <c r="D24" s="34"/>
      <c r="E24" s="34"/>
      <c r="F24" s="34"/>
      <c r="G24" s="34"/>
      <c r="H24" s="34"/>
      <c r="I24" s="34"/>
      <c r="J24" s="34"/>
      <c r="K24" s="34"/>
      <c r="L24" s="17" t="e">
        <f t="shared" si="0"/>
        <v>#DIV/0!</v>
      </c>
      <c r="M24" s="18" t="e">
        <f t="shared" si="1"/>
        <v>#DIV/0!</v>
      </c>
      <c r="N24" s="19" t="e">
        <f t="shared" si="2"/>
        <v>#DIV/0!</v>
      </c>
    </row>
    <row r="25" spans="1:14" ht="15.75" customHeight="1">
      <c r="A25" s="63">
        <v>24</v>
      </c>
      <c r="B25" s="60" t="s">
        <v>71</v>
      </c>
      <c r="C25" s="34"/>
      <c r="D25" s="34"/>
      <c r="E25" s="34"/>
      <c r="F25" s="34"/>
      <c r="G25" s="34"/>
      <c r="H25" s="34"/>
      <c r="I25" s="34"/>
      <c r="J25" s="34"/>
      <c r="K25" s="34"/>
      <c r="L25" s="17" t="e">
        <f t="shared" si="0"/>
        <v>#DIV/0!</v>
      </c>
      <c r="M25" s="18" t="e">
        <f t="shared" si="1"/>
        <v>#DIV/0!</v>
      </c>
      <c r="N25" s="19" t="e">
        <f t="shared" si="2"/>
        <v>#DIV/0!</v>
      </c>
    </row>
    <row r="26" spans="1:14" ht="15.75" customHeight="1">
      <c r="A26" s="63">
        <v>25</v>
      </c>
      <c r="B26" s="60" t="s">
        <v>72</v>
      </c>
      <c r="C26" s="34"/>
      <c r="D26" s="34"/>
      <c r="E26" s="34"/>
      <c r="F26" s="34"/>
      <c r="G26" s="34"/>
      <c r="H26" s="34"/>
      <c r="I26" s="34"/>
      <c r="J26" s="34"/>
      <c r="K26" s="34"/>
      <c r="L26" s="17" t="e">
        <f t="shared" si="0"/>
        <v>#DIV/0!</v>
      </c>
      <c r="M26" s="18" t="e">
        <f t="shared" si="1"/>
        <v>#DIV/0!</v>
      </c>
      <c r="N26" s="19" t="e">
        <f t="shared" si="2"/>
        <v>#DIV/0!</v>
      </c>
    </row>
    <row r="27" spans="1:14" ht="15.75" customHeight="1">
      <c r="A27" s="63">
        <v>26</v>
      </c>
      <c r="B27" s="60" t="s">
        <v>73</v>
      </c>
      <c r="C27" s="34"/>
      <c r="D27" s="34"/>
      <c r="E27" s="34"/>
      <c r="F27" s="34"/>
      <c r="G27" s="34"/>
      <c r="H27" s="34"/>
      <c r="I27" s="34"/>
      <c r="J27" s="34"/>
      <c r="K27" s="34"/>
      <c r="L27" s="17" t="e">
        <f t="shared" si="0"/>
        <v>#DIV/0!</v>
      </c>
      <c r="M27" s="18" t="e">
        <f t="shared" si="1"/>
        <v>#DIV/0!</v>
      </c>
      <c r="N27" s="19" t="e">
        <f t="shared" si="2"/>
        <v>#DIV/0!</v>
      </c>
    </row>
    <row r="28" spans="1:14" ht="15.75" customHeight="1" thickBot="1">
      <c r="A28" s="63">
        <v>27</v>
      </c>
      <c r="B28" s="60" t="s">
        <v>74</v>
      </c>
      <c r="C28" s="34"/>
      <c r="D28" s="34"/>
      <c r="E28" s="34"/>
      <c r="F28" s="34"/>
      <c r="G28" s="34"/>
      <c r="H28" s="34"/>
      <c r="I28" s="34"/>
      <c r="J28" s="34"/>
      <c r="K28" s="34"/>
      <c r="L28" s="17" t="e">
        <f t="shared" si="0"/>
        <v>#DIV/0!</v>
      </c>
      <c r="M28" s="18" t="e">
        <f t="shared" si="1"/>
        <v>#DIV/0!</v>
      </c>
      <c r="N28" s="19" t="e">
        <f t="shared" si="2"/>
        <v>#DIV/0!</v>
      </c>
    </row>
    <row r="29" spans="1:14" s="2" customFormat="1" ht="15.75" customHeight="1">
      <c r="A29" s="24"/>
      <c r="B29" s="25" t="s">
        <v>10</v>
      </c>
      <c r="C29" s="31" t="e">
        <f aca="true" t="shared" si="3" ref="C29:K29">AVERAGE(C2:C28)</f>
        <v>#DIV/0!</v>
      </c>
      <c r="D29" s="31" t="e">
        <f t="shared" si="3"/>
        <v>#DIV/0!</v>
      </c>
      <c r="E29" s="31" t="e">
        <f t="shared" si="3"/>
        <v>#DIV/0!</v>
      </c>
      <c r="F29" s="31" t="e">
        <f t="shared" si="3"/>
        <v>#DIV/0!</v>
      </c>
      <c r="G29" s="31" t="e">
        <f t="shared" si="3"/>
        <v>#DIV/0!</v>
      </c>
      <c r="H29" s="31" t="e">
        <f t="shared" si="3"/>
        <v>#DIV/0!</v>
      </c>
      <c r="I29" s="31" t="e">
        <f t="shared" si="3"/>
        <v>#DIV/0!</v>
      </c>
      <c r="J29" s="31" t="e">
        <f t="shared" si="3"/>
        <v>#DIV/0!</v>
      </c>
      <c r="K29" s="31" t="e">
        <f t="shared" si="3"/>
        <v>#DIV/0!</v>
      </c>
      <c r="L29" s="30" t="e">
        <f t="shared" si="0"/>
        <v>#DIV/0!</v>
      </c>
      <c r="M29" s="31"/>
      <c r="N29" s="32"/>
    </row>
    <row r="30" spans="1:14" s="2" customFormat="1" ht="15.75" customHeight="1">
      <c r="A30" s="26"/>
      <c r="B30" s="7" t="s">
        <v>11</v>
      </c>
      <c r="C30" s="20" t="e">
        <f aca="true" t="shared" si="4" ref="C30:K30">(SUMIF(C2:C28,5)/5+SUMIF(C2:C28,4)/4)/COUNT(C2:C28)*100</f>
        <v>#DIV/0!</v>
      </c>
      <c r="D30" s="20" t="e">
        <f t="shared" si="4"/>
        <v>#DIV/0!</v>
      </c>
      <c r="E30" s="20" t="e">
        <f t="shared" si="4"/>
        <v>#DIV/0!</v>
      </c>
      <c r="F30" s="20" t="e">
        <f t="shared" si="4"/>
        <v>#DIV/0!</v>
      </c>
      <c r="G30" s="20" t="e">
        <f t="shared" si="4"/>
        <v>#DIV/0!</v>
      </c>
      <c r="H30" s="20" t="e">
        <f t="shared" si="4"/>
        <v>#DIV/0!</v>
      </c>
      <c r="I30" s="20" t="e">
        <f t="shared" si="4"/>
        <v>#DIV/0!</v>
      </c>
      <c r="J30" s="20" t="e">
        <f t="shared" si="4"/>
        <v>#DIV/0!</v>
      </c>
      <c r="K30" s="20" t="e">
        <f t="shared" si="4"/>
        <v>#DIV/0!</v>
      </c>
      <c r="L30" s="28"/>
      <c r="M30" s="20" t="e">
        <f>AVERAGE(C30:K30)</f>
        <v>#DIV/0!</v>
      </c>
      <c r="N30" s="21"/>
    </row>
    <row r="31" spans="1:14" s="2" customFormat="1" ht="15.75" customHeight="1" thickBot="1">
      <c r="A31" s="27"/>
      <c r="B31" s="12" t="s">
        <v>12</v>
      </c>
      <c r="C31" s="22" t="e">
        <f aca="true" t="shared" si="5" ref="C31:K31">(COUNT(C2:C28)-SUMIF(C2:C28,2)/2)/COUNT(C2:C28)*100</f>
        <v>#DIV/0!</v>
      </c>
      <c r="D31" s="22" t="e">
        <f t="shared" si="5"/>
        <v>#DIV/0!</v>
      </c>
      <c r="E31" s="22" t="e">
        <f t="shared" si="5"/>
        <v>#DIV/0!</v>
      </c>
      <c r="F31" s="22" t="e">
        <f t="shared" si="5"/>
        <v>#DIV/0!</v>
      </c>
      <c r="G31" s="22" t="e">
        <f t="shared" si="5"/>
        <v>#DIV/0!</v>
      </c>
      <c r="H31" s="22" t="e">
        <f t="shared" si="5"/>
        <v>#DIV/0!</v>
      </c>
      <c r="I31" s="22" t="e">
        <f t="shared" si="5"/>
        <v>#DIV/0!</v>
      </c>
      <c r="J31" s="22" t="e">
        <f t="shared" si="5"/>
        <v>#DIV/0!</v>
      </c>
      <c r="K31" s="22" t="e">
        <f t="shared" si="5"/>
        <v>#DIV/0!</v>
      </c>
      <c r="L31" s="29"/>
      <c r="M31" s="22"/>
      <c r="N31" s="23" t="e">
        <f>AVERAGE(C31:K31)</f>
        <v>#DIV/0!</v>
      </c>
    </row>
  </sheetData>
  <sheetProtection password="CC55" sheet="1" formatColumns="0"/>
  <protectedRanges>
    <protectedRange password="CC39" sqref="L2:N31 C29:L31" name="Диапазон1"/>
  </protectedRange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pane xSplit="2" ySplit="1" topLeftCell="C8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16" sqref="B16"/>
    </sheetView>
  </sheetViews>
  <sheetFormatPr defaultColWidth="9.140625" defaultRowHeight="15"/>
  <cols>
    <col min="1" max="1" width="4.7109375" style="3" customWidth="1"/>
    <col min="2" max="2" width="24.28125" style="1" customWidth="1"/>
    <col min="3" max="6" width="6.7109375" style="13" customWidth="1"/>
    <col min="7" max="7" width="6.7109375" style="2" customWidth="1"/>
    <col min="8" max="15" width="9.140625" style="2" customWidth="1"/>
  </cols>
  <sheetData>
    <row r="1" spans="1:15" s="4" customFormat="1" ht="95.25" customHeight="1" thickBot="1">
      <c r="A1" s="9" t="s">
        <v>0</v>
      </c>
      <c r="B1" s="10" t="s">
        <v>1</v>
      </c>
      <c r="C1" s="14" t="s">
        <v>42</v>
      </c>
      <c r="D1" s="15" t="s">
        <v>43</v>
      </c>
      <c r="E1" s="55" t="s">
        <v>45</v>
      </c>
      <c r="F1" s="16" t="s">
        <v>46</v>
      </c>
      <c r="G1" s="6"/>
      <c r="H1" s="6"/>
      <c r="I1" s="6"/>
      <c r="J1" s="6"/>
      <c r="K1" s="6"/>
      <c r="L1" s="6"/>
      <c r="M1" s="6"/>
      <c r="N1" s="6"/>
      <c r="O1" s="6"/>
    </row>
    <row r="2" spans="1:6" ht="15.75" customHeight="1">
      <c r="A2" s="8">
        <v>1</v>
      </c>
      <c r="B2" s="60" t="s">
        <v>48</v>
      </c>
      <c r="C2" s="17">
        <f>AVERAGE('1 четверть'!C2:K2)</f>
        <v>3.5555555555555554</v>
      </c>
      <c r="D2" s="18">
        <f>AVERAGE('2 четверть'!C2:K2)</f>
        <v>4.111111111111111</v>
      </c>
      <c r="E2" s="56"/>
      <c r="F2" s="19"/>
    </row>
    <row r="3" spans="1:6" ht="15.75" customHeight="1">
      <c r="A3" s="5">
        <v>2</v>
      </c>
      <c r="B3" s="60" t="s">
        <v>49</v>
      </c>
      <c r="C3" s="17">
        <f>AVERAGE('1 четверть'!C3:K3)</f>
        <v>5</v>
      </c>
      <c r="D3" s="18">
        <f>AVERAGE('2 четверть'!C3:K3)</f>
        <v>5</v>
      </c>
      <c r="E3" s="56"/>
      <c r="F3" s="19"/>
    </row>
    <row r="4" spans="1:6" ht="15.75" customHeight="1">
      <c r="A4" s="5">
        <v>3</v>
      </c>
      <c r="B4" s="60" t="s">
        <v>50</v>
      </c>
      <c r="C4" s="17">
        <f>AVERAGE('1 четверть'!C4:K4)</f>
        <v>4.666666666666667</v>
      </c>
      <c r="D4" s="18">
        <f>AVERAGE('2 четверть'!C4:K4)</f>
        <v>4.888888888888889</v>
      </c>
      <c r="E4" s="56"/>
      <c r="F4" s="19"/>
    </row>
    <row r="5" spans="1:6" ht="15.75" customHeight="1">
      <c r="A5" s="49">
        <v>4</v>
      </c>
      <c r="B5" s="60" t="s">
        <v>51</v>
      </c>
      <c r="C5" s="17">
        <f>AVERAGE('1 четверть'!C5:K5)</f>
        <v>5</v>
      </c>
      <c r="D5" s="18">
        <f>AVERAGE('2 четверть'!C5:K5)</f>
        <v>5</v>
      </c>
      <c r="E5" s="56"/>
      <c r="F5" s="19"/>
    </row>
    <row r="6" spans="1:6" ht="15.75" customHeight="1">
      <c r="A6" s="49">
        <v>5</v>
      </c>
      <c r="B6" s="60" t="s">
        <v>52</v>
      </c>
      <c r="C6" s="17">
        <f>AVERAGE('1 четверть'!C6:K6)</f>
        <v>3.7777777777777777</v>
      </c>
      <c r="D6" s="18">
        <f>AVERAGE('2 четверть'!C6:K6)</f>
        <v>4.555555555555555</v>
      </c>
      <c r="E6" s="56"/>
      <c r="F6" s="19"/>
    </row>
    <row r="7" spans="1:6" ht="15.75" customHeight="1">
      <c r="A7" s="49">
        <v>6</v>
      </c>
      <c r="B7" s="60" t="s">
        <v>53</v>
      </c>
      <c r="C7" s="17">
        <f>AVERAGE('1 четверть'!C7:K7)</f>
        <v>4.777777777777778</v>
      </c>
      <c r="D7" s="18">
        <f>AVERAGE('2 четверть'!C7:K7)</f>
        <v>4.777777777777778</v>
      </c>
      <c r="E7" s="56"/>
      <c r="F7" s="19"/>
    </row>
    <row r="8" spans="1:6" ht="15.75" customHeight="1">
      <c r="A8" s="49">
        <v>7</v>
      </c>
      <c r="B8" s="60" t="s">
        <v>54</v>
      </c>
      <c r="C8" s="17">
        <f>AVERAGE('1 четверть'!C8:K8)</f>
        <v>4.666666666666667</v>
      </c>
      <c r="D8" s="18">
        <f>AVERAGE('2 четверть'!C8:K8)</f>
        <v>4.666666666666667</v>
      </c>
      <c r="E8" s="56"/>
      <c r="F8" s="19"/>
    </row>
    <row r="9" spans="1:6" ht="15.75" customHeight="1">
      <c r="A9" s="49">
        <v>8</v>
      </c>
      <c r="B9" s="60" t="s">
        <v>55</v>
      </c>
      <c r="C9" s="17">
        <f>AVERAGE('1 четверть'!C9:K9)</f>
        <v>5</v>
      </c>
      <c r="D9" s="18">
        <f>AVERAGE('2 четверть'!C9:K9)</f>
        <v>5</v>
      </c>
      <c r="E9" s="56"/>
      <c r="F9" s="19"/>
    </row>
    <row r="10" spans="1:6" ht="15.75" customHeight="1">
      <c r="A10" s="49">
        <v>9</v>
      </c>
      <c r="B10" s="60" t="s">
        <v>56</v>
      </c>
      <c r="C10" s="17">
        <f>AVERAGE('1 четверть'!C10:K10)</f>
        <v>5</v>
      </c>
      <c r="D10" s="18">
        <f>AVERAGE('2 четверть'!C10:K10)</f>
        <v>4.888888888888889</v>
      </c>
      <c r="E10" s="56"/>
      <c r="F10" s="19"/>
    </row>
    <row r="11" spans="1:6" ht="15.75" customHeight="1">
      <c r="A11" s="49">
        <v>10</v>
      </c>
      <c r="B11" s="60" t="s">
        <v>57</v>
      </c>
      <c r="C11" s="17">
        <f>AVERAGE('1 четверть'!C11:K11)</f>
        <v>4.444444444444445</v>
      </c>
      <c r="D11" s="18">
        <f>AVERAGE('2 четверть'!C11:K11)</f>
        <v>4.555555555555555</v>
      </c>
      <c r="E11" s="56"/>
      <c r="F11" s="19"/>
    </row>
    <row r="12" spans="1:6" ht="15.75" customHeight="1">
      <c r="A12" s="49">
        <v>11</v>
      </c>
      <c r="B12" s="60" t="s">
        <v>58</v>
      </c>
      <c r="C12" s="17">
        <f>AVERAGE('1 четверть'!C12:K12)</f>
        <v>4.555555555555555</v>
      </c>
      <c r="D12" s="18">
        <f>AVERAGE('2 четверть'!C12:K12)</f>
        <v>4.888888888888889</v>
      </c>
      <c r="E12" s="56"/>
      <c r="F12" s="19"/>
    </row>
    <row r="13" spans="1:6" ht="15.75" customHeight="1">
      <c r="A13" s="49">
        <v>12</v>
      </c>
      <c r="B13" s="60" t="s">
        <v>59</v>
      </c>
      <c r="C13" s="17">
        <f>AVERAGE('1 четверть'!C13:K13)</f>
        <v>4</v>
      </c>
      <c r="D13" s="18">
        <f>AVERAGE('2 четверть'!C13:K13)</f>
        <v>4</v>
      </c>
      <c r="E13" s="56"/>
      <c r="F13" s="19"/>
    </row>
    <row r="14" spans="1:6" ht="15.75" customHeight="1">
      <c r="A14" s="49">
        <v>13</v>
      </c>
      <c r="B14" s="60" t="s">
        <v>60</v>
      </c>
      <c r="C14" s="17">
        <f>AVERAGE('1 четверть'!C14:K14)</f>
        <v>4</v>
      </c>
      <c r="D14" s="18">
        <f>AVERAGE('2 четверть'!C14:K14)</f>
        <v>4.222222222222222</v>
      </c>
      <c r="E14" s="56"/>
      <c r="F14" s="19"/>
    </row>
    <row r="15" spans="1:6" ht="15.75" customHeight="1">
      <c r="A15" s="49">
        <v>14</v>
      </c>
      <c r="B15" s="60" t="s">
        <v>61</v>
      </c>
      <c r="C15" s="17">
        <f>AVERAGE('1 четверть'!C15:K15)</f>
        <v>4.444444444444445</v>
      </c>
      <c r="D15" s="18">
        <f>AVERAGE('2 четверть'!C15:K15)</f>
        <v>4.444444444444445</v>
      </c>
      <c r="E15" s="56"/>
      <c r="F15" s="19"/>
    </row>
    <row r="16" spans="1:10" ht="15.75" customHeight="1">
      <c r="A16" s="49">
        <v>15</v>
      </c>
      <c r="B16" s="60" t="s">
        <v>62</v>
      </c>
      <c r="C16" s="17">
        <f>AVERAGE('1 четверть'!C16:K16)</f>
        <v>4.111111111111111</v>
      </c>
      <c r="D16" s="18">
        <f>AVERAGE('2 четверть'!C16:K16)</f>
        <v>4.333333333333333</v>
      </c>
      <c r="E16" s="56"/>
      <c r="F16" s="19"/>
      <c r="J16" s="2" t="s">
        <v>44</v>
      </c>
    </row>
    <row r="17" spans="1:6" ht="15.75" customHeight="1">
      <c r="A17" s="49">
        <v>16</v>
      </c>
      <c r="B17" s="61" t="s">
        <v>63</v>
      </c>
      <c r="C17" s="17">
        <f>AVERAGE('1 четверть'!C17:K17)</f>
        <v>4</v>
      </c>
      <c r="D17" s="18">
        <f>AVERAGE('2 четверть'!C17:K17)</f>
        <v>4.444444444444445</v>
      </c>
      <c r="E17" s="56"/>
      <c r="F17" s="19"/>
    </row>
    <row r="18" spans="1:6" ht="15.75" customHeight="1">
      <c r="A18" s="49">
        <v>17</v>
      </c>
      <c r="B18" s="60" t="s">
        <v>64</v>
      </c>
      <c r="C18" s="17">
        <f>AVERAGE('1 четверть'!C18:K18)</f>
        <v>5</v>
      </c>
      <c r="D18" s="18">
        <f>AVERAGE('2 четверть'!C18:K18)</f>
        <v>5</v>
      </c>
      <c r="E18" s="56"/>
      <c r="F18" s="19"/>
    </row>
    <row r="19" spans="1:6" ht="15.75" customHeight="1">
      <c r="A19" s="49">
        <v>18</v>
      </c>
      <c r="B19" s="60" t="s">
        <v>65</v>
      </c>
      <c r="C19" s="17">
        <f>AVERAGE('1 четверть'!C19:K19)</f>
        <v>4.222222222222222</v>
      </c>
      <c r="D19" s="18">
        <f>AVERAGE('2 четверть'!C19:K19)</f>
        <v>4.555555555555555</v>
      </c>
      <c r="E19" s="56"/>
      <c r="F19" s="19"/>
    </row>
    <row r="20" spans="1:6" ht="15.75" customHeight="1">
      <c r="A20" s="49">
        <v>19</v>
      </c>
      <c r="B20" s="60" t="s">
        <v>66</v>
      </c>
      <c r="C20" s="17">
        <f>AVERAGE('1 четверть'!C20:K20)</f>
        <v>4.555555555555555</v>
      </c>
      <c r="D20" s="18">
        <f>AVERAGE('2 четверть'!C20:K20)</f>
        <v>4.666666666666667</v>
      </c>
      <c r="E20" s="56"/>
      <c r="F20" s="19"/>
    </row>
    <row r="21" spans="1:6" ht="15.75" customHeight="1">
      <c r="A21" s="49">
        <v>20</v>
      </c>
      <c r="B21" s="60" t="s">
        <v>67</v>
      </c>
      <c r="C21" s="17">
        <f>AVERAGE('1 четверть'!C21:K21)</f>
        <v>4.333333333333333</v>
      </c>
      <c r="D21" s="18">
        <f>AVERAGE('2 четверть'!C21:K21)</f>
        <v>4.666666666666667</v>
      </c>
      <c r="E21" s="56"/>
      <c r="F21" s="19"/>
    </row>
    <row r="22" spans="1:6" ht="15.75" customHeight="1">
      <c r="A22" s="49">
        <v>21</v>
      </c>
      <c r="B22" s="60" t="s">
        <v>68</v>
      </c>
      <c r="C22" s="17">
        <f>AVERAGE('1 четверть'!C22:K22)</f>
        <v>3.7777777777777777</v>
      </c>
      <c r="D22" s="18">
        <f>AVERAGE('2 четверть'!C22:K22)</f>
        <v>4.222222222222222</v>
      </c>
      <c r="E22" s="56"/>
      <c r="F22" s="19"/>
    </row>
    <row r="23" spans="1:6" ht="15.75" customHeight="1">
      <c r="A23" s="49">
        <v>22</v>
      </c>
      <c r="B23" s="60" t="s">
        <v>69</v>
      </c>
      <c r="C23" s="17">
        <f>AVERAGE('1 четверть'!C23:K23)</f>
        <v>4</v>
      </c>
      <c r="D23" s="18">
        <f>AVERAGE('2 четверть'!C23:K23)</f>
        <v>4.333333333333333</v>
      </c>
      <c r="E23" s="56"/>
      <c r="F23" s="19"/>
    </row>
    <row r="24" spans="1:6" ht="15.75" customHeight="1">
      <c r="A24" s="49">
        <v>23</v>
      </c>
      <c r="B24" s="60" t="s">
        <v>70</v>
      </c>
      <c r="C24" s="17">
        <f>AVERAGE('1 четверть'!C24:K24)</f>
        <v>3.4444444444444446</v>
      </c>
      <c r="D24" s="18">
        <f>AVERAGE('2 четверть'!C24:K24)</f>
        <v>3.7777777777777777</v>
      </c>
      <c r="E24" s="56"/>
      <c r="F24" s="19"/>
    </row>
    <row r="25" spans="1:6" ht="15.75" customHeight="1">
      <c r="A25" s="49">
        <v>24</v>
      </c>
      <c r="B25" s="60" t="s">
        <v>71</v>
      </c>
      <c r="C25" s="17">
        <f>AVERAGE('1 четверть'!C25:K25)</f>
        <v>3.4444444444444446</v>
      </c>
      <c r="D25" s="18">
        <f>AVERAGE('2 четверть'!C25:K25)</f>
        <v>3.6666666666666665</v>
      </c>
      <c r="E25" s="56"/>
      <c r="F25" s="19"/>
    </row>
    <row r="26" spans="1:6" ht="15.75" customHeight="1">
      <c r="A26" s="49">
        <v>25</v>
      </c>
      <c r="B26" s="60" t="s">
        <v>72</v>
      </c>
      <c r="C26" s="17">
        <f>AVERAGE('1 четверть'!C26:K26)</f>
        <v>3.7777777777777777</v>
      </c>
      <c r="D26" s="18">
        <f>AVERAGE('2 четверть'!C26:K26)</f>
        <v>4</v>
      </c>
      <c r="E26" s="56"/>
      <c r="F26" s="19"/>
    </row>
    <row r="27" spans="1:6" ht="15.75" customHeight="1">
      <c r="A27" s="49">
        <v>26</v>
      </c>
      <c r="B27" s="60" t="s">
        <v>73</v>
      </c>
      <c r="C27" s="17">
        <f>AVERAGE('1 четверть'!C27:K27)</f>
        <v>3.7777777777777777</v>
      </c>
      <c r="D27" s="18">
        <f>AVERAGE('2 четверть'!C27:K27)</f>
        <v>4</v>
      </c>
      <c r="E27" s="56"/>
      <c r="F27" s="19"/>
    </row>
    <row r="28" spans="1:6" ht="15.75" customHeight="1" thickBot="1">
      <c r="A28" s="49">
        <v>27</v>
      </c>
      <c r="B28" s="60" t="s">
        <v>74</v>
      </c>
      <c r="C28" s="17">
        <f>AVERAGE('1 четверть'!C28:K28)</f>
        <v>3.7777777777777777</v>
      </c>
      <c r="D28" s="18">
        <f>AVERAGE('2 четверть'!C28:K28)</f>
        <v>4.222222222222222</v>
      </c>
      <c r="E28" s="56"/>
      <c r="F28" s="19"/>
    </row>
    <row r="29" spans="1:6" s="2" customFormat="1" ht="15.75" customHeight="1">
      <c r="A29" s="24"/>
      <c r="B29" s="25" t="s">
        <v>10</v>
      </c>
      <c r="C29" s="30" t="e">
        <f>AVERAGE(#REF!)</f>
        <v>#REF!</v>
      </c>
      <c r="D29" s="31"/>
      <c r="E29" s="57"/>
      <c r="F29" s="32"/>
    </row>
    <row r="30" spans="1:6" s="2" customFormat="1" ht="15.75" customHeight="1">
      <c r="A30" s="26"/>
      <c r="B30" s="7" t="s">
        <v>11</v>
      </c>
      <c r="C30" s="28"/>
      <c r="D30" s="20" t="e">
        <f>AVERAGE(C30:C30)</f>
        <v>#DIV/0!</v>
      </c>
      <c r="E30" s="58"/>
      <c r="F30" s="21"/>
    </row>
    <row r="31" spans="1:6" s="2" customFormat="1" ht="15.75" customHeight="1" thickBot="1">
      <c r="A31" s="27"/>
      <c r="B31" s="12" t="s">
        <v>12</v>
      </c>
      <c r="C31" s="29"/>
      <c r="D31" s="22"/>
      <c r="E31" s="59"/>
      <c r="F31" s="23" t="e">
        <f>AVERAGE(#REF!)</f>
        <v>#REF!</v>
      </c>
    </row>
  </sheetData>
  <sheetProtection password="CC55" sheet="1" formatColumns="0"/>
  <protectedRanges>
    <protectedRange password="CC39" sqref="C2:F31" name="Диапазон1"/>
  </protectedRange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Родники</dc:creator>
  <cp:keywords/>
  <dc:description/>
  <cp:lastModifiedBy>Родники</cp:lastModifiedBy>
  <cp:lastPrinted>2012-12-26T05:14:12Z</cp:lastPrinted>
  <dcterms:created xsi:type="dcterms:W3CDTF">2012-10-22T16:20:25Z</dcterms:created>
  <dcterms:modified xsi:type="dcterms:W3CDTF">2013-01-08T17:20:00Z</dcterms:modified>
  <cp:category/>
  <cp:version/>
  <cp:contentType/>
  <cp:contentStatus/>
</cp:coreProperties>
</file>