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6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<sst xmlns="http://schemas.openxmlformats.org/spreadsheetml/2006/main" count="4" uniqueCount="4">
  <si>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Савченко Е.М.</t>
  </si>
  <si>
    <t>МОУ гимназия №1</t>
  </si>
  <si>
    <t>г. Полярные Зори</t>
  </si>
  <si>
    <t>Мурманская обл.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</si>
</sst>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 Cyr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133350</xdr:rowOff>
    </xdr:from>
    <xdr:to>
      <xdr:col>12</xdr:col>
      <xdr:colOff>47625</xdr:colOff>
      <xdr:row>17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85975"/>
          <a:ext cx="3181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9</xdr:row>
      <xdr:rowOff>76200</xdr:rowOff>
    </xdr:from>
    <xdr:to>
      <xdr:col>26</xdr:col>
      <xdr:colOff>133350</xdr:colOff>
      <xdr:row>17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028825"/>
          <a:ext cx="2657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</xdr:row>
      <xdr:rowOff>0</xdr:rowOff>
    </xdr:from>
    <xdr:to>
      <xdr:col>11</xdr:col>
      <xdr:colOff>85725</xdr:colOff>
      <xdr:row>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4476750"/>
          <a:ext cx="2933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57150</xdr:rowOff>
    </xdr:from>
    <xdr:to>
      <xdr:col>28</xdr:col>
      <xdr:colOff>238125</xdr:colOff>
      <xdr:row>32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4533900"/>
          <a:ext cx="33813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38</xdr:row>
      <xdr:rowOff>57150</xdr:rowOff>
    </xdr:from>
    <xdr:to>
      <xdr:col>10</xdr:col>
      <xdr:colOff>9525</xdr:colOff>
      <xdr:row>50</xdr:row>
      <xdr:rowOff>28575</xdr:rowOff>
    </xdr:to>
    <xdr:pic>
      <xdr:nvPicPr>
        <xdr:cNvPr id="5" name="Picture 5" descr="Мавзолей в Галикарнас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248525"/>
          <a:ext cx="25908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</xdr:colOff>
      <xdr:row>38</xdr:row>
      <xdr:rowOff>104775</xdr:rowOff>
    </xdr:from>
    <xdr:to>
      <xdr:col>28</xdr:col>
      <xdr:colOff>66675</xdr:colOff>
      <xdr:row>48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7286625"/>
          <a:ext cx="32004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28575</xdr:rowOff>
    </xdr:from>
    <xdr:to>
      <xdr:col>12</xdr:col>
      <xdr:colOff>66675</xdr:colOff>
      <xdr:row>65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10077450"/>
          <a:ext cx="3209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42" width="3.75390625" style="1" customWidth="1"/>
  </cols>
  <sheetData>
    <row r="1" spans="1:43" ht="17.25" thickBot="1" thickTop="1">
      <c r="A1" s="4"/>
      <c r="B1" s="10" t="str">
        <f>IF(AND(AB1=7,A1=2),"","Храм Артемиды Эфесской")</f>
        <v>Храм Артемиды Эфесской</v>
      </c>
      <c r="C1" s="3"/>
      <c r="D1" s="2"/>
      <c r="E1" s="3"/>
      <c r="F1" s="3"/>
      <c r="G1" s="7"/>
      <c r="H1" s="3"/>
      <c r="I1" s="3"/>
      <c r="J1" s="3"/>
      <c r="K1" s="3"/>
      <c r="L1" s="4"/>
      <c r="M1" s="11" t="str">
        <f>IF(AND(AB1=7,L1=4),"","Деревянный колосс стал добычей огня")</f>
        <v>Деревянный колосс стал добычей огня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8"/>
      <c r="AC1" s="3"/>
      <c r="AD1" s="3"/>
      <c r="AE1" s="3"/>
      <c r="AF1" s="3"/>
      <c r="AG1" s="3"/>
      <c r="AH1" s="3"/>
      <c r="AI1" s="2"/>
      <c r="AJ1" s="3"/>
      <c r="AK1" s="3"/>
      <c r="AL1" s="2"/>
      <c r="AM1" s="3" t="s">
        <v>0</v>
      </c>
      <c r="AN1" s="2"/>
      <c r="AO1" s="2"/>
      <c r="AP1" s="2"/>
      <c r="AQ1" s="15"/>
    </row>
    <row r="2" spans="1:43" ht="16.5" thickBot="1" thickTop="1">
      <c r="A2" s="4"/>
      <c r="B2" s="10" t="str">
        <f>IF(AND(AB1=7,A2=4),"","Статуя Зевса Олимпийского")</f>
        <v>Статуя Зевса Олимпийского</v>
      </c>
      <c r="C2" s="3"/>
      <c r="D2" s="3"/>
      <c r="E2" s="3"/>
      <c r="F2" s="3"/>
      <c r="G2" s="3"/>
      <c r="H2" s="3"/>
      <c r="I2" s="3"/>
      <c r="J2" s="3"/>
      <c r="K2" s="3"/>
      <c r="L2" s="4"/>
      <c r="M2" s="10" t="str">
        <f>IF(AND(AB1=7,L2=1),"","Единственное чудо света сохранившееся до наших дней")</f>
        <v>Единственное чудо света сохранившееся до наших дней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3"/>
      <c r="AK2" s="3"/>
      <c r="AL2" s="2"/>
      <c r="AM2" s="3" t="s">
        <v>1</v>
      </c>
      <c r="AN2" s="2"/>
      <c r="AO2" s="2"/>
      <c r="AP2" s="2"/>
      <c r="AQ2" s="15"/>
    </row>
    <row r="3" spans="1:43" ht="17.25" thickBot="1" thickTop="1">
      <c r="A3" s="4"/>
      <c r="B3" s="10" t="str">
        <f>IF(AND(AB1=7,A3=6),"","Колосс Родосский ")</f>
        <v>Колосс Родосский </v>
      </c>
      <c r="C3" s="3"/>
      <c r="D3" s="3"/>
      <c r="E3" s="3"/>
      <c r="F3" s="3"/>
      <c r="G3" s="3"/>
      <c r="H3" s="3"/>
      <c r="I3" s="3"/>
      <c r="J3" s="3"/>
      <c r="K3" s="3"/>
      <c r="L3" s="4"/>
      <c r="M3" s="11" t="str">
        <f>IF(AND(AB1=7,L3=1),"","Во времена своего создания это было самое высокое сооружение в мире.")</f>
        <v>Во времена своего создания это было самое высокое сооружение в мире.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3"/>
      <c r="AK3" s="3"/>
      <c r="AL3" s="2"/>
      <c r="AM3" s="3" t="s">
        <v>2</v>
      </c>
      <c r="AN3" s="2"/>
      <c r="AO3" s="2"/>
      <c r="AP3" s="2"/>
      <c r="AQ3" s="15"/>
    </row>
    <row r="4" spans="1:43" ht="17.25" thickBot="1" thickTop="1">
      <c r="A4" s="4"/>
      <c r="B4" s="10" t="str">
        <f>IF(AND(AB1=7,A4=4),"","Творение Фидия")</f>
        <v>Творение Фидия</v>
      </c>
      <c r="C4" s="3"/>
      <c r="D4" s="3"/>
      <c r="E4" s="3"/>
      <c r="F4" s="3"/>
      <c r="G4" s="3"/>
      <c r="H4" s="3"/>
      <c r="I4" s="3"/>
      <c r="J4" s="3"/>
      <c r="K4" s="3"/>
      <c r="L4" s="4"/>
      <c r="M4" s="11" t="str">
        <f>IF(AND(AB1=7,L4=4),"","Единственное чудо света, оказавшееся на Европейском материке.")</f>
        <v>Единственное чудо света, оказавшееся на Европейском материке.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3"/>
      <c r="AK4" s="3"/>
      <c r="AL4" s="2"/>
      <c r="AM4" s="3" t="s">
        <v>3</v>
      </c>
      <c r="AN4" s="2"/>
      <c r="AO4" s="2"/>
      <c r="AP4" s="2"/>
      <c r="AQ4" s="15"/>
    </row>
    <row r="5" spans="1:43" ht="17.25" thickBot="1" thickTop="1">
      <c r="A5" s="4"/>
      <c r="B5" s="10" t="str">
        <f>IF(AND(AB1=7,A5=2),"","Некий Герострат сжёг …")</f>
        <v>Некий Герострат сжёг …</v>
      </c>
      <c r="C5" s="3"/>
      <c r="D5" s="3"/>
      <c r="E5" s="3"/>
      <c r="F5" s="3"/>
      <c r="G5" s="3"/>
      <c r="H5" s="3"/>
      <c r="I5" s="3"/>
      <c r="J5" s="3"/>
      <c r="K5" s="3"/>
      <c r="L5" s="4"/>
      <c r="M5" s="11" t="str">
        <f>IF(AND(AB1=7,L5=3),"","Самая знаменитая диковинка древнего Вавилона.")</f>
        <v>Самая знаменитая диковинка древнего Вавилона.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15"/>
    </row>
    <row r="6" spans="1:43" ht="16.5" thickBot="1" thickTop="1">
      <c r="A6" s="4"/>
      <c r="B6" s="10" t="str">
        <f>IF(AND(AB1=7,A6=5),"","Мавзолей в Галикарнасе")</f>
        <v>Мавзолей в Галикарнасе</v>
      </c>
      <c r="C6" s="3"/>
      <c r="D6" s="3"/>
      <c r="E6" s="3"/>
      <c r="F6" s="3"/>
      <c r="G6" s="3"/>
      <c r="H6" s="3"/>
      <c r="I6" s="3"/>
      <c r="J6" s="3"/>
      <c r="K6" s="3"/>
      <c r="L6" s="4"/>
      <c r="M6" s="10" t="str">
        <f>IF(AND(AB1=7,L6=6),"","Это чудо из бронзы")</f>
        <v>Это чудо из бронзы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15"/>
    </row>
    <row r="7" spans="1:43" ht="17.25" thickBot="1" thickTop="1">
      <c r="A7" s="4"/>
      <c r="B7" s="10" t="str">
        <f>IF(AND(AB1=7,A7=3),"","Сады Семирамиды")</f>
        <v>Сады Семирамиды</v>
      </c>
      <c r="C7" s="3"/>
      <c r="D7" s="3"/>
      <c r="E7" s="3"/>
      <c r="F7" s="3"/>
      <c r="G7" s="3"/>
      <c r="H7" s="3"/>
      <c r="I7" s="2"/>
      <c r="J7" s="3"/>
      <c r="K7" s="3"/>
      <c r="L7" s="4"/>
      <c r="M7" s="11" t="str">
        <f>IF(AND(AB1=7,L7=1),"","Для того чтобы обойти это сооружение кругом, нужно пройти около километра.")</f>
        <v>Для того чтобы обойти это сооружение кругом, нужно пройти около километра.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15"/>
    </row>
    <row r="8" spans="1:43" ht="17.25" thickBot="1" thickTop="1">
      <c r="A8" s="4"/>
      <c r="B8" s="11" t="str">
        <f>IF(AND(AB1=7,A8=7),"","Александрийский маяк")</f>
        <v>Александрийский маяк</v>
      </c>
      <c r="C8" s="3"/>
      <c r="D8" s="3"/>
      <c r="E8" s="3"/>
      <c r="F8" s="3"/>
      <c r="G8" s="3"/>
      <c r="H8" s="3"/>
      <c r="I8" s="3"/>
      <c r="J8" s="3"/>
      <c r="K8" s="3"/>
      <c r="L8" s="4"/>
      <c r="M8" s="11" t="str">
        <f>IF(AND(AB1=7,L8=3),"","Навуходоносор в доказательство своей любви создал это чудо ")</f>
        <v>Навуходоносор в доказательство своей любви создал это чудо 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15"/>
    </row>
    <row r="9" spans="1:43" ht="17.25" thickBot="1" thickTop="1">
      <c r="A9" s="4"/>
      <c r="B9" s="11" t="str">
        <f>IF(AND(AB1=7,A9=6),"","колосс на глиняных ногах.")</f>
        <v>колосс на глиняных ногах.</v>
      </c>
      <c r="C9" s="3"/>
      <c r="D9" s="3"/>
      <c r="E9" s="3"/>
      <c r="F9" s="3"/>
      <c r="G9" s="3"/>
      <c r="H9" s="3"/>
      <c r="I9" s="3"/>
      <c r="J9" s="3"/>
      <c r="K9" s="3"/>
      <c r="L9" s="3"/>
      <c r="M9" s="11" t="str">
        <f>IF(AND(AB1=7,L8=3),"","для молодой жены - мидийской принцессы.")</f>
        <v>для молодой жены - мидийской принцессы.</v>
      </c>
      <c r="N9" s="3"/>
      <c r="O9" s="3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15"/>
    </row>
    <row r="10" ht="15.75" thickTop="1"/>
    <row r="16" ht="15.75" thickBot="1"/>
    <row r="17" spans="1:17" ht="17.25" thickBot="1" thickTop="1">
      <c r="A17" s="5">
        <v>1</v>
      </c>
      <c r="Q17" s="5">
        <v>2</v>
      </c>
    </row>
    <row r="18" ht="15.75" thickTop="1"/>
    <row r="19" spans="1:21" ht="15">
      <c r="A19" s="12">
        <f>IF(AND(AB1=7,L2=1),"Единственное чудо света, сохранившееся до наших дней","")</f>
      </c>
      <c r="R19" s="13"/>
      <c r="S19" s="13"/>
      <c r="T19" s="13"/>
      <c r="U19" s="14">
        <f>IF(AND(AB1=7,A1=2),"Храм Артемиды Эфесской","")</f>
      </c>
    </row>
    <row r="20" spans="1:22" ht="15">
      <c r="A20" s="12">
        <f>IF(AND(AB1=7,L3=1),"Во времена своего создания это было самое высокое сооружение в мире.","")</f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V20" s="14">
        <f>IF(AND(AB1=7,A5=2),"Герострат поджег храм, он очень хотел прославиться","")</f>
      </c>
    </row>
    <row r="21" spans="1:22" ht="15">
      <c r="A21" s="12">
        <f>IF(AND(AB1=7,L7=1),"Для того чтобы обойти это сооружение кругом, нужно пройти около километра.","")</f>
      </c>
      <c r="V21" s="9"/>
    </row>
    <row r="31" ht="15.75" thickBot="1"/>
    <row r="32" spans="1:17" ht="17.25" thickBot="1" thickTop="1">
      <c r="A32" s="5">
        <v>3</v>
      </c>
      <c r="Q32" s="5">
        <v>4</v>
      </c>
    </row>
    <row r="33" ht="15.75" thickTop="1"/>
    <row r="34" spans="1:26" ht="15">
      <c r="A34" s="12">
        <f>IF(AND(AB1=7,A7=3),"Сады Семирамиды","")</f>
      </c>
      <c r="B34" s="6"/>
      <c r="C34" s="6"/>
      <c r="Q34" s="12">
        <f>IF(AND(AB1=7,A2=4),"Статуя Зевса Олимпийского","")</f>
      </c>
      <c r="R34" s="12"/>
      <c r="S34" s="12"/>
      <c r="T34" s="12"/>
      <c r="U34" s="12"/>
      <c r="V34" s="12"/>
      <c r="W34" s="12"/>
      <c r="X34" s="12"/>
      <c r="Y34" s="12"/>
      <c r="Z34" s="12">
        <f>IF(AND(AB1=7,A4=4),"Творение Фидия","")</f>
      </c>
    </row>
    <row r="35" spans="1:26" ht="15">
      <c r="A35" s="12">
        <f>IF(AND(AB1=7,L5=3),"Самая знаменитая диковинка древнего Вавилона.","")</f>
      </c>
      <c r="B35" s="6"/>
      <c r="C35" s="6"/>
      <c r="Q35" s="12">
        <f>IF(AND(AB1=7,L1=4),"Деревянный колосс стал добычей огня","")</f>
      </c>
      <c r="R35" s="12"/>
      <c r="S35" s="6"/>
      <c r="T35" s="6"/>
      <c r="U35" s="6"/>
      <c r="V35" s="6"/>
      <c r="W35" s="6"/>
      <c r="X35" s="6"/>
      <c r="Y35" s="6"/>
      <c r="Z35" s="6"/>
    </row>
    <row r="36" spans="1:26" ht="15">
      <c r="A36" s="12">
        <f>IF(AND(AB1=7,L8=3),"Висячие сады создал Навуходоносор, чтобы доказать свою","")</f>
      </c>
      <c r="B36" s="6"/>
      <c r="C36" s="6"/>
      <c r="Q36" s="13"/>
      <c r="R36" s="6"/>
      <c r="S36" s="12"/>
      <c r="T36" s="6">
        <f>IF(AND(AB1=7,L4=4),"Единственное чудо света, оказавшееся на Европейском материке.","")</f>
      </c>
      <c r="U36" s="6"/>
      <c r="V36" s="6"/>
      <c r="W36" s="6"/>
      <c r="X36" s="6"/>
      <c r="Y36" s="6"/>
      <c r="Z36" s="6"/>
    </row>
    <row r="37" spans="1:3" ht="15">
      <c r="A37" s="6"/>
      <c r="B37" s="12">
        <f>IF(AND(AB1=7,L8=3),"любовь молодой жене - мидийской принцессе.","")</f>
      </c>
      <c r="C37" s="6"/>
    </row>
    <row r="46" ht="15.75" thickBot="1"/>
    <row r="47" spans="1:17" ht="17.25" thickBot="1" thickTop="1">
      <c r="A47" s="5">
        <v>5</v>
      </c>
      <c r="Q47" s="5">
        <v>6</v>
      </c>
    </row>
    <row r="48" ht="15.75" thickTop="1"/>
    <row r="50" spans="18:21" ht="15">
      <c r="R50" s="12">
        <f>IF(AND(AB1=7,A3=6),"Колосс Родосский","")</f>
      </c>
      <c r="S50" s="6"/>
      <c r="T50" s="6"/>
      <c r="U50" s="6"/>
    </row>
    <row r="51" spans="1:21" ht="15">
      <c r="A51" s="12">
        <f>IF(AND(AB1=7,A6=5),"Мавзолей в Галикарнасе","")</f>
      </c>
      <c r="R51" s="12">
        <f>IF(AND(AB1=7,L6=6),"Это чудо из бронзы","")</f>
      </c>
      <c r="S51" s="6"/>
      <c r="T51" s="6"/>
      <c r="U51" s="6"/>
    </row>
    <row r="52" spans="18:21" ht="15">
      <c r="R52" s="12"/>
      <c r="S52" s="12"/>
      <c r="T52" s="12">
        <f>IF(AND(AB1=7,A9=6),"а назывют его - колосс на глиняных ногах.","")</f>
      </c>
      <c r="U52" s="6"/>
    </row>
    <row r="62" ht="15.75" thickBot="1"/>
    <row r="63" ht="17.25" thickBot="1" thickTop="1">
      <c r="A63" s="5">
        <v>7</v>
      </c>
    </row>
    <row r="64" ht="15.75" thickTop="1"/>
    <row r="66" ht="15">
      <c r="A66" s="12">
        <f>IF(AND(AB1=7,A8=7),"Александрийский маяк","")</f>
      </c>
    </row>
  </sheetData>
  <sheetProtection password="DCA8" sheet="1" objects="1" scenarios="1"/>
  <protectedRanges>
    <protectedRange sqref="A1:A9 L1:L8 AB1" name="Диапазон1"/>
  </protectedRange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Савченко</cp:lastModifiedBy>
  <dcterms:created xsi:type="dcterms:W3CDTF">2005-10-15T12:39:09Z</dcterms:created>
  <dcterms:modified xsi:type="dcterms:W3CDTF">2007-04-23T13:52:49Z</dcterms:modified>
  <cp:category/>
  <cp:version/>
  <cp:contentType/>
  <cp:contentStatus/>
</cp:coreProperties>
</file>