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<sst xmlns="http://schemas.openxmlformats.org/spreadsheetml/2006/main" count="74" uniqueCount="70">
  <si>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</si>
  <si>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</si>
  <si>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</si>
  <si>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</si>
  <si>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</si>
  <si>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</si>
  <si>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</si>
  <si>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</si>
  <si>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</si>
  <si>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</si>
  <si>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</si>
  <si>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</si>
  <si>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</si>
  <si>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</si>
  <si>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</si>
  <si>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</si>
  <si>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</si>
  <si>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</si>
  <si>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</si>
  <si>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</si>
  <si>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</si>
  <si>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</si>
  <si>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</si>
  <si>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</si>
  <si>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</si>
  <si>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</si>
  <si>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Найдите верное утверждение</t>
  </si>
  <si>
    <t xml:space="preserve"> Площадь Африки составляет (в млн кв. км):</t>
  </si>
  <si>
    <t xml:space="preserve">Африка почти посередине пересекается </t>
  </si>
  <si>
    <t>Собрал более 6000 образцов культурных растений, установил, что Эфиопия является родиной ценных сортов пшеницы</t>
  </si>
  <si>
    <t>Крайняя северная точка Африки</t>
  </si>
  <si>
    <t>Самый близлежащий к Африке материк</t>
  </si>
  <si>
    <t>Водопад Виктория открыл:</t>
  </si>
  <si>
    <t>Атлантический океан</t>
  </si>
  <si>
    <t>Чёрное море</t>
  </si>
  <si>
    <t>Тихий океан</t>
  </si>
  <si>
    <t>Аравийское море</t>
  </si>
  <si>
    <t>Антарктида</t>
  </si>
  <si>
    <t>Евразия</t>
  </si>
  <si>
    <t>Австралия</t>
  </si>
  <si>
    <t>Южная Америка</t>
  </si>
  <si>
    <t xml:space="preserve">нулевым меридианом </t>
  </si>
  <si>
    <t>экватором</t>
  </si>
  <si>
    <t xml:space="preserve">северным тропиком </t>
  </si>
  <si>
    <t>южным полярным кругом</t>
  </si>
  <si>
    <t xml:space="preserve">мыс Игольный   </t>
  </si>
  <si>
    <t>мыс Альмади</t>
  </si>
  <si>
    <t xml:space="preserve">мыс Бен – Секка </t>
  </si>
  <si>
    <t xml:space="preserve">мыс Рас- Хафун </t>
  </si>
  <si>
    <t>Васко да Гама</t>
  </si>
  <si>
    <t>Христофор Колумб</t>
  </si>
  <si>
    <t>Фернан Магеллан</t>
  </si>
  <si>
    <t>Бартоломеу Диаш</t>
  </si>
  <si>
    <t>Генри Стенли</t>
  </si>
  <si>
    <t>Давид Ливингстон</t>
  </si>
  <si>
    <t>Василий Юнкер</t>
  </si>
  <si>
    <t>Николай Вавилов</t>
  </si>
  <si>
    <t>Егор Ковалевский</t>
  </si>
  <si>
    <t>Александр Елисеев</t>
  </si>
  <si>
    <t>Самый большой остров у берегов Африки</t>
  </si>
  <si>
    <t>Мадагаскар</t>
  </si>
  <si>
    <t>Гренландия</t>
  </si>
  <si>
    <t>Занзибар</t>
  </si>
  <si>
    <t>Крит</t>
  </si>
  <si>
    <t>Первым из европейцев обогнул южную оконечность Африки и вышел в Индийский океан:</t>
  </si>
  <si>
    <t>Африка расположена в 2 полушариях</t>
  </si>
  <si>
    <t>Африка расположена в 3 полушариях</t>
  </si>
  <si>
    <t>Африка расположена в 4 полушариях</t>
  </si>
  <si>
    <t>Африка расположена в 1 полушарии</t>
  </si>
  <si>
    <t>Материк Африка омывается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</si>
</sst>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33" borderId="10" xfId="0" applyFont="1" applyFill="1" applyBorder="1" applyAlignment="1">
      <alignment horizontal="left" vertical="center" wrapText="1" indent="1"/>
    </xf>
    <xf numFmtId="0" fontId="14" fillId="0" borderId="11" xfId="0" applyFont="1" applyBorder="1" applyAlignment="1">
      <alignment horizontal="center"/>
    </xf>
    <xf numFmtId="0" fontId="14" fillId="0" borderId="12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0" fontId="15" fillId="36" borderId="0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 applyProtection="1">
      <alignment horizontal="left"/>
      <protection locked="0"/>
    </xf>
    <xf numFmtId="0" fontId="15" fillId="36" borderId="17" xfId="0" applyFont="1" applyFill="1" applyBorder="1" applyAlignment="1" applyProtection="1">
      <alignment horizontal="center"/>
      <protection locked="0"/>
    </xf>
    <xf numFmtId="0" fontId="16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7">
      <selection activeCell="N12" sqref="N12"/>
    </sheetView>
  </sheetViews>
  <sheetFormatPr defaultColWidth="9.00390625" defaultRowHeight="12.75"/>
  <cols>
    <col min="1" max="1" width="9.75390625" style="3" customWidth="1"/>
    <col min="2" max="2" width="73.00390625" style="0" customWidth="1"/>
    <col min="3" max="3" width="56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52" t="s">
        <v>0</v>
      </c>
      <c r="B1" s="52"/>
    </row>
    <row r="2" ht="12.75"/>
    <row r="3" spans="2:3" ht="18" customHeight="1">
      <c r="B3" s="12" t="s">
        <v>5</v>
      </c>
      <c r="C3" s="15"/>
    </row>
    <row r="4" spans="2:3" ht="18" customHeight="1">
      <c r="B4" s="12" t="s">
        <v>8</v>
      </c>
      <c r="C4" s="15"/>
    </row>
    <row r="5" spans="2:3" ht="18" customHeight="1">
      <c r="B5" s="12"/>
      <c r="C5" s="13"/>
    </row>
    <row r="6" spans="1:3" ht="18.75">
      <c r="A6" s="47" t="s">
        <v>1</v>
      </c>
      <c r="B6" s="48" t="s">
        <v>4</v>
      </c>
      <c r="C6" s="47" t="s">
        <v>9</v>
      </c>
    </row>
    <row r="7" spans="1:13" ht="29.25" customHeight="1">
      <c r="A7" s="49">
        <v>1</v>
      </c>
      <c r="B7" s="50" t="str">
        <f>H7</f>
        <v> Площадь Африки составляет (в млн кв. км):</v>
      </c>
      <c r="C7" s="51"/>
      <c r="G7">
        <f>IF(C7=M7,1,0)</f>
        <v>0</v>
      </c>
      <c r="H7" t="str">
        <f>Настройки!B1</f>
        <v> Площадь Африки составляет (в млн кв. км):</v>
      </c>
      <c r="I7" s="1">
        <f>Настройки!C2</f>
        <v>24.2</v>
      </c>
      <c r="J7" s="1">
        <f>Настройки!C3</f>
        <v>17.8</v>
      </c>
      <c r="K7" s="1">
        <f>Настройки!C4</f>
        <v>30.3</v>
      </c>
      <c r="L7" s="1">
        <f>Настройки!C5</f>
        <v>54</v>
      </c>
      <c r="M7">
        <f>Настройки!D3</f>
        <v>30.3</v>
      </c>
    </row>
    <row r="8" spans="1:13" ht="29.25" customHeight="1">
      <c r="A8" s="49">
        <v>2</v>
      </c>
      <c r="B8" s="50" t="str">
        <f aca="true" t="shared" si="0" ref="B8:B16">H8</f>
        <v>Африка почти посередине пересекается </v>
      </c>
      <c r="C8" s="51"/>
      <c r="G8">
        <f aca="true" t="shared" si="1" ref="G8:G16">IF(C8=M8,1,0)</f>
        <v>0</v>
      </c>
      <c r="H8" t="str">
        <f>Настройки!B6</f>
        <v>Африка почти посередине пересекается </v>
      </c>
      <c r="I8" s="1" t="str">
        <f>Настройки!C7</f>
        <v>нулевым меридианом </v>
      </c>
      <c r="J8" s="1" t="str">
        <f>Настройки!C8</f>
        <v>экватором</v>
      </c>
      <c r="K8" s="1" t="str">
        <f>Настройки!C9</f>
        <v>северным тропиком </v>
      </c>
      <c r="L8" s="1" t="str">
        <f>Настройки!C10</f>
        <v>южным полярным кругом</v>
      </c>
      <c r="M8" t="str">
        <f>Настройки!D8</f>
        <v>экватором</v>
      </c>
    </row>
    <row r="9" spans="1:13" ht="29.25" customHeight="1">
      <c r="A9" s="49">
        <v>3</v>
      </c>
      <c r="B9" s="50" t="str">
        <f t="shared" si="0"/>
        <v>Крайняя северная точка Африки</v>
      </c>
      <c r="C9" s="51"/>
      <c r="G9">
        <f t="shared" si="1"/>
        <v>0</v>
      </c>
      <c r="H9" t="str">
        <f>Настройки!B11</f>
        <v>Крайняя северная точка Африки</v>
      </c>
      <c r="I9" s="1" t="str">
        <f>Настройки!C12</f>
        <v>мыс Игольный   </v>
      </c>
      <c r="J9" s="1" t="str">
        <f>Настройки!C13</f>
        <v>мыс Альмади</v>
      </c>
      <c r="K9" s="1" t="str">
        <f>Настройки!C14</f>
        <v>мыс Рас- Хафун </v>
      </c>
      <c r="L9" s="1" t="str">
        <f>Настройки!C15</f>
        <v>мыс Бен – Секка </v>
      </c>
      <c r="M9" t="str">
        <f>Настройки!D13</f>
        <v>мыс Бен – Секка </v>
      </c>
    </row>
    <row r="10" spans="1:13" ht="29.25" customHeight="1">
      <c r="A10" s="49">
        <v>4</v>
      </c>
      <c r="B10" s="50" t="str">
        <f t="shared" si="0"/>
        <v>Самый близлежащий к Африке материк</v>
      </c>
      <c r="C10" s="51"/>
      <c r="G10">
        <f t="shared" si="1"/>
        <v>0</v>
      </c>
      <c r="H10" t="str">
        <f>Настройки!B16</f>
        <v>Самый близлежащий к Африке материк</v>
      </c>
      <c r="I10" s="1" t="str">
        <f>Настройки!C17</f>
        <v>Антарктида</v>
      </c>
      <c r="J10" s="1" t="str">
        <f>Настройки!C18</f>
        <v>Евразия</v>
      </c>
      <c r="K10" s="1" t="str">
        <f>Настройки!C19</f>
        <v>Австралия</v>
      </c>
      <c r="L10" s="1" t="str">
        <f>Настройки!C20</f>
        <v>Южная Америка</v>
      </c>
      <c r="M10" t="str">
        <f>Настройки!D18</f>
        <v>Евразия</v>
      </c>
    </row>
    <row r="11" spans="1:13" ht="29.25" customHeight="1">
      <c r="A11" s="49">
        <v>5</v>
      </c>
      <c r="B11" s="50" t="str">
        <f t="shared" si="0"/>
        <v>Самый большой остров у берегов Африки</v>
      </c>
      <c r="C11" s="51"/>
      <c r="G11">
        <f t="shared" si="1"/>
        <v>0</v>
      </c>
      <c r="H11" t="str">
        <f>Настройки!B21</f>
        <v>Самый большой остров у берегов Африки</v>
      </c>
      <c r="I11" s="1" t="str">
        <f>Настройки!C22</f>
        <v>Гренландия</v>
      </c>
      <c r="J11" s="1" t="str">
        <f>Настройки!C23</f>
        <v>Занзибар</v>
      </c>
      <c r="K11" s="1" t="str">
        <f>Настройки!C24</f>
        <v>Мадагаскар</v>
      </c>
      <c r="L11" s="1" t="str">
        <f>Настройки!C25</f>
        <v>Крит</v>
      </c>
      <c r="M11" t="str">
        <f>Настройки!D23</f>
        <v>Мадагаскар</v>
      </c>
    </row>
    <row r="12" spans="1:13" ht="29.25" customHeight="1">
      <c r="A12" s="49">
        <v>6</v>
      </c>
      <c r="B12" s="50" t="str">
        <f t="shared" si="0"/>
        <v>Материк Африка омывается</v>
      </c>
      <c r="C12" s="51"/>
      <c r="G12">
        <f t="shared" si="1"/>
        <v>0</v>
      </c>
      <c r="H12" t="str">
        <f>Настройки!B26</f>
        <v>Материк Африка омывается</v>
      </c>
      <c r="I12" s="1" t="str">
        <f>Настройки!C27</f>
        <v>Чёрное море</v>
      </c>
      <c r="J12" s="1" t="str">
        <f>Настройки!C28</f>
        <v>Атлантический океан</v>
      </c>
      <c r="K12" s="1" t="str">
        <f>Настройки!C29</f>
        <v>Тихий океан</v>
      </c>
      <c r="L12" s="1" t="str">
        <f>Настройки!C30</f>
        <v>Аравийское море</v>
      </c>
      <c r="M12" t="str">
        <f>Настройки!D28</f>
        <v>Атлантический океан</v>
      </c>
    </row>
    <row r="13" spans="1:13" ht="29.25" customHeight="1">
      <c r="A13" s="49">
        <v>7</v>
      </c>
      <c r="B13" s="50" t="str">
        <f t="shared" si="0"/>
        <v>Найдите верное утверждение</v>
      </c>
      <c r="C13" s="51"/>
      <c r="G13">
        <f t="shared" si="1"/>
        <v>0</v>
      </c>
      <c r="H13" t="str">
        <f>Настройки!B31</f>
        <v>Найдите верное утверждение</v>
      </c>
      <c r="I13" s="1" t="str">
        <f>Настройки!C32</f>
        <v>Африка расположена в 2 полушариях</v>
      </c>
      <c r="J13" s="1" t="str">
        <f>Настройки!C33</f>
        <v>Африка расположена в 3 полушариях</v>
      </c>
      <c r="K13" s="1" t="str">
        <f>Настройки!C34</f>
        <v>Африка расположена в 4 полушариях</v>
      </c>
      <c r="L13" s="1" t="str">
        <f>Настройки!C35</f>
        <v>Африка расположена в 1 полушарии</v>
      </c>
      <c r="M13" t="str">
        <f>Настройки!D33</f>
        <v>Африка расположена в 4 полушариях</v>
      </c>
    </row>
    <row r="14" spans="1:13" ht="57" customHeight="1">
      <c r="A14" s="49">
        <v>8</v>
      </c>
      <c r="B14" s="50" t="str">
        <f t="shared" si="0"/>
        <v>Первым из европейцев обогнул южную оконечность Африки и вышел в Индийский океан:</v>
      </c>
      <c r="C14" s="51"/>
      <c r="G14">
        <f t="shared" si="1"/>
        <v>0</v>
      </c>
      <c r="H14" t="str">
        <f>Настройки!B36</f>
        <v>Первым из европейцев обогнул южную оконечность Африки и вышел в Индийский океан:</v>
      </c>
      <c r="I14" s="1" t="str">
        <f>Настройки!C37</f>
        <v>Христофор Колумб</v>
      </c>
      <c r="J14" s="1" t="str">
        <f>Настройки!C38</f>
        <v>Васко да Гама</v>
      </c>
      <c r="K14" s="1" t="str">
        <f>Настройки!C39</f>
        <v>Фернан Магеллан</v>
      </c>
      <c r="L14" s="1" t="str">
        <f>Настройки!C40</f>
        <v>Бартоломеу Диаш</v>
      </c>
      <c r="M14" t="str">
        <f>Настройки!D38</f>
        <v>Васко да Гама</v>
      </c>
    </row>
    <row r="15" spans="1:13" ht="29.25" customHeight="1">
      <c r="A15" s="49">
        <v>9</v>
      </c>
      <c r="B15" s="50" t="str">
        <f t="shared" si="0"/>
        <v>Водопад Виктория открыл:</v>
      </c>
      <c r="C15" s="51"/>
      <c r="G15">
        <f t="shared" si="1"/>
        <v>0</v>
      </c>
      <c r="H15" t="str">
        <f>Настройки!B41</f>
        <v>Водопад Виктория открыл:</v>
      </c>
      <c r="I15" s="1" t="str">
        <f>Настройки!C42</f>
        <v>Генри Стенли</v>
      </c>
      <c r="J15" s="1" t="str">
        <f>Настройки!C43</f>
        <v>Васко да Гама</v>
      </c>
      <c r="K15" s="1" t="str">
        <f>Настройки!C44</f>
        <v>Василий Юнкер</v>
      </c>
      <c r="L15" s="1" t="str">
        <f>Настройки!C45</f>
        <v>Давид Ливингстон</v>
      </c>
      <c r="M15" t="str">
        <f>Настройки!D43</f>
        <v>Давид Ливингстон</v>
      </c>
    </row>
    <row r="16" spans="1:13" ht="78" customHeight="1">
      <c r="A16" s="49">
        <v>10</v>
      </c>
      <c r="B16" s="50" t="str">
        <f t="shared" si="0"/>
        <v>Собрал более 6000 образцов культурных растений, установил, что Эфиопия является родиной ценных сортов пшеницы</v>
      </c>
      <c r="C16" s="51"/>
      <c r="G16">
        <f t="shared" si="1"/>
        <v>0</v>
      </c>
      <c r="H16" t="str">
        <f>Настройки!B46</f>
        <v>Собрал более 6000 образцов культурных растений, установил, что Эфиопия является родиной ценных сортов пшеницы</v>
      </c>
      <c r="I16" s="1" t="str">
        <f>Настройки!C47</f>
        <v>Василий Юнкер</v>
      </c>
      <c r="J16" s="1" t="str">
        <f>Настройки!C48</f>
        <v>Николай Вавилов</v>
      </c>
      <c r="K16" s="1" t="str">
        <f>Настройки!C49</f>
        <v>Егор Ковалевский</v>
      </c>
      <c r="L16" s="1" t="str">
        <f>Настройки!C50</f>
        <v>Александр Елисеев</v>
      </c>
      <c r="M16" t="str">
        <f>Настройки!D48</f>
        <v>Николай Вавилов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54" t="s">
        <v>6</v>
      </c>
      <c r="B1" s="54"/>
      <c r="C1" s="7"/>
      <c r="D1" s="7"/>
    </row>
    <row r="2" spans="1:4" ht="23.25" customHeight="1">
      <c r="A2" s="55" t="str">
        <f>Вопросы!C3&amp;" группа № "&amp;Вопросы!C4</f>
        <v> группа № </v>
      </c>
      <c r="B2" s="55"/>
      <c r="C2" s="2">
        <f>COUNTIF(Вопросы!C7:C16,"")</f>
        <v>10</v>
      </c>
      <c r="D2" s="8"/>
    </row>
    <row r="3" spans="1:4" ht="23.25" customHeight="1">
      <c r="A3" s="53" t="str">
        <f>"Правильные ответы: "&amp;D3</f>
        <v>Правильные ответы: 0</v>
      </c>
      <c r="B3" s="53"/>
      <c r="C3" s="5" t="s">
        <v>7</v>
      </c>
      <c r="D3" s="6">
        <f>IF(C2&lt;&gt;0,0,Вопросы!G17)</f>
        <v>0</v>
      </c>
    </row>
    <row r="4" spans="1:4" ht="23.25" customHeight="1">
      <c r="A4" s="53" t="str">
        <f>"Допущенные ошибки: "&amp;D4</f>
        <v>Допущенные ошибки: 0</v>
      </c>
      <c r="B4" s="53"/>
      <c r="C4" s="5" t="s">
        <v>10</v>
      </c>
      <c r="D4" s="6">
        <f>IF(C2&lt;&gt;0,0,Вопросы!H17)</f>
        <v>0</v>
      </c>
    </row>
    <row r="5" spans="1:4" ht="28.5">
      <c r="A5" s="16" t="s">
        <v>1</v>
      </c>
      <c r="B5" s="16" t="s">
        <v>4</v>
      </c>
      <c r="C5" s="16" t="s">
        <v>3</v>
      </c>
      <c r="D5" s="16" t="s">
        <v>2</v>
      </c>
    </row>
    <row r="6" spans="1:5" ht="26.25" customHeight="1">
      <c r="A6" s="14">
        <v>1</v>
      </c>
      <c r="B6" s="22" t="str">
        <f>Вопросы!B7</f>
        <v> Площадь Африки составляет (в млн кв. км):</v>
      </c>
      <c r="C6" s="14" t="str">
        <f>IF(C2&lt;&gt;0," ",Вопросы!C7)</f>
        <v> </v>
      </c>
      <c r="D6" s="14">
        <f>IF(C2&lt;&gt;0,"",IF(Вопросы!G7&lt;&gt;1,Настройки!D3,""))</f>
      </c>
      <c r="E6">
        <f>Вопросы!M7</f>
        <v>30.3</v>
      </c>
    </row>
    <row r="7" spans="1:5" ht="26.25" customHeight="1">
      <c r="A7" s="14">
        <v>2</v>
      </c>
      <c r="B7" s="22" t="str">
        <f>Вопросы!B8</f>
        <v>Африка почти посередине пересекается </v>
      </c>
      <c r="C7" s="14" t="str">
        <f>IF(C2&lt;&gt;0," ",Вопросы!C8)</f>
        <v> </v>
      </c>
      <c r="D7" s="14">
        <f>IF(C2&lt;&gt;0,"",IF(Вопросы!G8&lt;&gt;1,Настройки!D8,""))</f>
      </c>
      <c r="E7" t="str">
        <f>Вопросы!M8</f>
        <v>экватором</v>
      </c>
    </row>
    <row r="8" spans="1:5" ht="26.25" customHeight="1">
      <c r="A8" s="14">
        <v>3</v>
      </c>
      <c r="B8" s="22" t="str">
        <f>Вопросы!B9</f>
        <v>Крайняя северная точка Африки</v>
      </c>
      <c r="C8" s="14" t="str">
        <f>IF(C2&lt;&gt;0," ",Вопросы!C9)</f>
        <v> </v>
      </c>
      <c r="D8" s="14">
        <f>IF(C2&lt;&gt;0,"",IF(Вопросы!G9&lt;&gt;1,Настройки!D13,""))</f>
      </c>
      <c r="E8" t="str">
        <f>Вопросы!M9</f>
        <v>мыс Бен – Секка </v>
      </c>
    </row>
    <row r="9" spans="1:5" ht="26.25" customHeight="1">
      <c r="A9" s="14">
        <v>4</v>
      </c>
      <c r="B9" s="22" t="str">
        <f>Вопросы!B10</f>
        <v>Самый близлежащий к Африке материк</v>
      </c>
      <c r="C9" s="14" t="str">
        <f>IF(C2&lt;&gt;0," ",Вопросы!C10)</f>
        <v> </v>
      </c>
      <c r="D9" s="14">
        <f>IF(C2&lt;&gt;0,"",IF(Вопросы!G10&lt;&gt;1,Настройки!D18,""))</f>
      </c>
      <c r="E9" t="str">
        <f>Вопросы!M10</f>
        <v>Евразия</v>
      </c>
    </row>
    <row r="10" spans="1:5" ht="26.25" customHeight="1">
      <c r="A10" s="14">
        <v>5</v>
      </c>
      <c r="B10" s="22" t="str">
        <f>Вопросы!B11</f>
        <v>Самый большой остров у берегов Африки</v>
      </c>
      <c r="C10" s="14" t="str">
        <f>IF(C2&lt;&gt;0," ",Вопросы!C11)</f>
        <v> </v>
      </c>
      <c r="D10" s="14">
        <f>IF(C2&lt;&gt;0,"",IF(Вопросы!G11&lt;&gt;1,Настройки!D23,""))</f>
      </c>
      <c r="E10" t="str">
        <f>Вопросы!M11</f>
        <v>Мадагаскар</v>
      </c>
    </row>
    <row r="11" spans="1:5" ht="26.25" customHeight="1">
      <c r="A11" s="14">
        <v>6</v>
      </c>
      <c r="B11" s="22" t="str">
        <f>Вопросы!B12</f>
        <v>Материк Африка омывается</v>
      </c>
      <c r="C11" s="14" t="str">
        <f>IF(C2&lt;&gt;0," ",Вопросы!C12)</f>
        <v> </v>
      </c>
      <c r="D11" s="14">
        <f>IF(C2&lt;&gt;0,"",IF(Вопросы!G12&lt;&gt;1,Настройки!D28,""))</f>
      </c>
      <c r="E11" t="str">
        <f>Вопросы!M12</f>
        <v>Атлантический океан</v>
      </c>
    </row>
    <row r="12" spans="1:5" ht="26.25" customHeight="1">
      <c r="A12" s="14">
        <v>7</v>
      </c>
      <c r="B12" s="22" t="str">
        <f>Вопросы!B13</f>
        <v>Найдите верное утверждение</v>
      </c>
      <c r="C12" s="14" t="str">
        <f>IF(C2&lt;&gt;0," ",Вопросы!C13)</f>
        <v> </v>
      </c>
      <c r="D12" s="14">
        <f>IF(C2&lt;&gt;0,"",IF(Вопросы!G13&lt;&gt;1,Настройки!D33,""))</f>
      </c>
      <c r="E12" t="str">
        <f>Вопросы!M13</f>
        <v>Африка расположена в 4 полушариях</v>
      </c>
    </row>
    <row r="13" spans="1:5" ht="26.25" customHeight="1">
      <c r="A13" s="14">
        <v>8</v>
      </c>
      <c r="B13" s="22" t="str">
        <f>Вопросы!B14</f>
        <v>Первым из европейцев обогнул южную оконечность Африки и вышел в Индийский океан:</v>
      </c>
      <c r="C13" s="14" t="str">
        <f>IF(C2&lt;&gt;0," ",Вопросы!C14)</f>
        <v> </v>
      </c>
      <c r="D13" s="14">
        <f>IF(C2&lt;&gt;0,"",IF(Вопросы!G14&lt;&gt;1,Настройки!D38,""))</f>
      </c>
      <c r="E13" t="str">
        <f>Вопросы!M14</f>
        <v>Васко да Гама</v>
      </c>
    </row>
    <row r="14" spans="1:5" ht="26.25" customHeight="1">
      <c r="A14" s="14">
        <v>9</v>
      </c>
      <c r="B14" s="22" t="str">
        <f>Вопросы!B15</f>
        <v>Водопад Виктория открыл:</v>
      </c>
      <c r="C14" s="14" t="str">
        <f>IF(C2&lt;&gt;0," ",Вопросы!C15)</f>
        <v> </v>
      </c>
      <c r="D14" s="14">
        <f>IF(C2&lt;&gt;0,"",IF(Вопросы!G15&lt;&gt;1,Настройки!D43,""))</f>
      </c>
      <c r="E14" t="str">
        <f>Вопросы!M15</f>
        <v>Давид Ливингстон</v>
      </c>
    </row>
    <row r="15" spans="1:5" ht="26.25" customHeight="1">
      <c r="A15" s="14">
        <v>10</v>
      </c>
      <c r="B15" s="22" t="str">
        <f>Вопросы!B16</f>
        <v>Собрал более 6000 образцов культурных растений, установил, что Эфиопия является родиной ценных сортов пшеницы</v>
      </c>
      <c r="C15" s="14" t="str">
        <f>IF(C2&lt;&gt;0," ",Вопросы!C16)</f>
        <v> </v>
      </c>
      <c r="D15" s="14">
        <f>IF(C2&lt;&gt;0,"",IF(Вопросы!G16&lt;&gt;1,Настройки!D48,""))</f>
      </c>
      <c r="E15" t="str">
        <f>Вопросы!M16</f>
        <v>Николай Вавилов</v>
      </c>
    </row>
    <row r="16" ht="24" customHeight="1">
      <c r="B16" s="17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9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50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9.125" style="3" customWidth="1"/>
    <col min="2" max="2" width="8.25390625" style="11" customWidth="1"/>
    <col min="3" max="3" width="37.75390625" style="10" bestFit="1" customWidth="1"/>
    <col min="4" max="4" width="11.875" style="4" customWidth="1"/>
  </cols>
  <sheetData>
    <row r="1" spans="1:15" ht="18.75">
      <c r="A1" s="23">
        <v>1</v>
      </c>
      <c r="B1" s="24" t="s">
        <v>27</v>
      </c>
      <c r="C1" s="25"/>
      <c r="D1" s="25"/>
      <c r="E1" s="25"/>
      <c r="F1" s="25"/>
      <c r="G1" s="25"/>
      <c r="H1" s="25"/>
      <c r="I1" s="26"/>
      <c r="J1" s="26"/>
      <c r="K1" s="26"/>
      <c r="L1" s="26"/>
      <c r="M1" s="27"/>
      <c r="N1" s="27"/>
      <c r="O1" s="28"/>
    </row>
    <row r="2" spans="1:15" ht="18.75">
      <c r="A2" s="29"/>
      <c r="B2" s="30"/>
      <c r="C2" s="31">
        <v>24.2</v>
      </c>
      <c r="D2" s="32">
        <f>MATCH(1,B2:B5,0)</f>
        <v>3</v>
      </c>
      <c r="E2" s="33"/>
      <c r="F2" s="33"/>
      <c r="G2" s="33"/>
      <c r="H2" s="33"/>
      <c r="I2" s="33"/>
      <c r="J2" s="33"/>
      <c r="K2" s="33"/>
      <c r="L2" s="33"/>
      <c r="M2" s="34"/>
      <c r="N2" s="34"/>
      <c r="O2" s="35"/>
    </row>
    <row r="3" spans="1:15" ht="18.75">
      <c r="A3" s="29"/>
      <c r="B3" s="30"/>
      <c r="C3" s="31">
        <v>17.8</v>
      </c>
      <c r="D3" s="36">
        <f>INDEX(C2:C5,D2)</f>
        <v>30.3</v>
      </c>
      <c r="E3" s="33"/>
      <c r="F3" s="33"/>
      <c r="G3" s="33"/>
      <c r="H3" s="33"/>
      <c r="I3" s="33"/>
      <c r="J3" s="33"/>
      <c r="K3" s="33"/>
      <c r="L3" s="33"/>
      <c r="M3" s="34"/>
      <c r="N3" s="34"/>
      <c r="O3" s="35"/>
    </row>
    <row r="4" spans="1:15" ht="18.75">
      <c r="A4" s="29"/>
      <c r="B4" s="30">
        <v>1</v>
      </c>
      <c r="C4" s="31">
        <v>30.3</v>
      </c>
      <c r="D4" s="36"/>
      <c r="E4" s="33"/>
      <c r="F4" s="33"/>
      <c r="G4" s="33"/>
      <c r="H4" s="33"/>
      <c r="I4" s="33"/>
      <c r="J4" s="33"/>
      <c r="K4" s="33"/>
      <c r="L4" s="33"/>
      <c r="M4" s="34"/>
      <c r="N4" s="34"/>
      <c r="O4" s="35"/>
    </row>
    <row r="5" spans="1:15" ht="18.75">
      <c r="A5" s="29"/>
      <c r="B5" s="30"/>
      <c r="C5" s="31">
        <v>54</v>
      </c>
      <c r="D5" s="36"/>
      <c r="E5" s="33"/>
      <c r="F5" s="33"/>
      <c r="G5" s="33"/>
      <c r="H5" s="33"/>
      <c r="I5" s="33"/>
      <c r="J5" s="33"/>
      <c r="K5" s="33"/>
      <c r="L5" s="33"/>
      <c r="M5" s="34"/>
      <c r="N5" s="34"/>
      <c r="O5" s="35"/>
    </row>
    <row r="6" spans="1:15" ht="18.75">
      <c r="A6" s="37">
        <v>2</v>
      </c>
      <c r="B6" s="38" t="s">
        <v>28</v>
      </c>
      <c r="C6" s="39"/>
      <c r="D6" s="36"/>
      <c r="E6" s="33"/>
      <c r="F6" s="33"/>
      <c r="G6" s="33"/>
      <c r="H6" s="33"/>
      <c r="I6" s="33"/>
      <c r="J6" s="33"/>
      <c r="K6" s="33"/>
      <c r="L6" s="33"/>
      <c r="M6" s="34"/>
      <c r="N6" s="34"/>
      <c r="O6" s="35"/>
    </row>
    <row r="7" spans="1:15" ht="18.75">
      <c r="A7" s="29"/>
      <c r="B7" s="30"/>
      <c r="C7" s="31" t="s">
        <v>41</v>
      </c>
      <c r="D7" s="32">
        <f>MATCH(1,B7:B10,0)</f>
        <v>2</v>
      </c>
      <c r="E7" s="33"/>
      <c r="F7" s="33"/>
      <c r="G7" s="33"/>
      <c r="H7" s="33"/>
      <c r="I7" s="33"/>
      <c r="J7" s="33"/>
      <c r="K7" s="33"/>
      <c r="L7" s="33"/>
      <c r="M7" s="34"/>
      <c r="N7" s="34"/>
      <c r="O7" s="35"/>
    </row>
    <row r="8" spans="1:15" ht="18.75">
      <c r="A8" s="29"/>
      <c r="B8" s="30">
        <v>1</v>
      </c>
      <c r="C8" s="31" t="s">
        <v>42</v>
      </c>
      <c r="D8" s="36" t="str">
        <f>INDEX(C7:C10,D7)</f>
        <v>экватором</v>
      </c>
      <c r="E8" s="33"/>
      <c r="F8" s="33"/>
      <c r="G8" s="33"/>
      <c r="H8" s="33"/>
      <c r="I8" s="33"/>
      <c r="J8" s="33"/>
      <c r="K8" s="33"/>
      <c r="L8" s="33"/>
      <c r="M8" s="34"/>
      <c r="N8" s="34"/>
      <c r="O8" s="35"/>
    </row>
    <row r="9" spans="1:15" ht="18.75">
      <c r="A9" s="29"/>
      <c r="B9" s="30"/>
      <c r="C9" s="31" t="s">
        <v>43</v>
      </c>
      <c r="D9" s="36"/>
      <c r="E9" s="33"/>
      <c r="F9" s="33"/>
      <c r="G9" s="33"/>
      <c r="H9" s="33"/>
      <c r="I9" s="33"/>
      <c r="J9" s="33"/>
      <c r="K9" s="33"/>
      <c r="L9" s="33"/>
      <c r="M9" s="34"/>
      <c r="N9" s="34"/>
      <c r="O9" s="35"/>
    </row>
    <row r="10" spans="1:15" ht="18.75">
      <c r="A10" s="29"/>
      <c r="B10" s="30"/>
      <c r="C10" s="31" t="s">
        <v>44</v>
      </c>
      <c r="D10" s="36"/>
      <c r="E10" s="33"/>
      <c r="F10" s="33"/>
      <c r="G10" s="33"/>
      <c r="H10" s="33"/>
      <c r="I10" s="33"/>
      <c r="J10" s="33"/>
      <c r="K10" s="33"/>
      <c r="L10" s="33"/>
      <c r="M10" s="34"/>
      <c r="N10" s="34"/>
      <c r="O10" s="35"/>
    </row>
    <row r="11" spans="1:15" ht="18.75">
      <c r="A11" s="37">
        <v>3</v>
      </c>
      <c r="B11" s="38" t="s">
        <v>30</v>
      </c>
      <c r="C11" s="39"/>
      <c r="D11" s="36"/>
      <c r="E11" s="33"/>
      <c r="F11" s="33"/>
      <c r="G11" s="33"/>
      <c r="H11" s="33"/>
      <c r="I11" s="33"/>
      <c r="J11" s="33"/>
      <c r="K11" s="33"/>
      <c r="L11" s="33"/>
      <c r="M11" s="34"/>
      <c r="N11" s="34"/>
      <c r="O11" s="35"/>
    </row>
    <row r="12" spans="1:15" ht="18.75">
      <c r="A12" s="29"/>
      <c r="B12" s="30"/>
      <c r="C12" s="31" t="s">
        <v>45</v>
      </c>
      <c r="D12" s="32">
        <f>MATCH(1,B12:B15,0)</f>
        <v>4</v>
      </c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5"/>
    </row>
    <row r="13" spans="1:15" ht="18.75">
      <c r="A13" s="29"/>
      <c r="B13" s="30"/>
      <c r="C13" s="31" t="s">
        <v>46</v>
      </c>
      <c r="D13" s="36" t="str">
        <f>INDEX(C12:C15,D12)</f>
        <v>мыс Бен – Секка </v>
      </c>
      <c r="E13" s="33"/>
      <c r="F13" s="33"/>
      <c r="G13" s="33"/>
      <c r="H13" s="33"/>
      <c r="I13" s="33"/>
      <c r="J13" s="33"/>
      <c r="K13" s="33"/>
      <c r="L13" s="33"/>
      <c r="M13" s="34"/>
      <c r="N13" s="34"/>
      <c r="O13" s="35"/>
    </row>
    <row r="14" spans="1:15" ht="18.75">
      <c r="A14" s="29"/>
      <c r="B14" s="30"/>
      <c r="C14" s="31" t="s">
        <v>48</v>
      </c>
      <c r="D14" s="36"/>
      <c r="E14" s="33"/>
      <c r="F14" s="33"/>
      <c r="G14" s="33"/>
      <c r="H14" s="33"/>
      <c r="I14" s="33"/>
      <c r="J14" s="33"/>
      <c r="K14" s="33"/>
      <c r="L14" s="33"/>
      <c r="M14" s="34"/>
      <c r="N14" s="34"/>
      <c r="O14" s="35"/>
    </row>
    <row r="15" spans="1:15" ht="18.75">
      <c r="A15" s="29"/>
      <c r="B15" s="30">
        <v>1</v>
      </c>
      <c r="C15" s="31" t="s">
        <v>47</v>
      </c>
      <c r="D15" s="36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5"/>
    </row>
    <row r="16" spans="1:15" ht="18.75">
      <c r="A16" s="37">
        <v>4</v>
      </c>
      <c r="B16" s="38" t="s">
        <v>31</v>
      </c>
      <c r="C16" s="39"/>
      <c r="D16" s="36"/>
      <c r="E16" s="33"/>
      <c r="F16" s="33"/>
      <c r="G16" s="33"/>
      <c r="H16" s="33"/>
      <c r="I16" s="33"/>
      <c r="J16" s="33"/>
      <c r="K16" s="33"/>
      <c r="L16" s="33"/>
      <c r="M16" s="34"/>
      <c r="N16" s="34"/>
      <c r="O16" s="35"/>
    </row>
    <row r="17" spans="1:15" ht="18.75">
      <c r="A17" s="29"/>
      <c r="B17" s="30"/>
      <c r="C17" s="31" t="s">
        <v>37</v>
      </c>
      <c r="D17" s="32">
        <f>MATCH(1,B17:B20,0)</f>
        <v>2</v>
      </c>
      <c r="E17" s="33"/>
      <c r="F17" s="33"/>
      <c r="G17" s="33"/>
      <c r="H17" s="33"/>
      <c r="I17" s="33"/>
      <c r="J17" s="33"/>
      <c r="K17" s="33"/>
      <c r="L17" s="33"/>
      <c r="M17" s="34"/>
      <c r="N17" s="34"/>
      <c r="O17" s="35"/>
    </row>
    <row r="18" spans="1:15" ht="18.75">
      <c r="A18" s="29"/>
      <c r="B18" s="30">
        <v>1</v>
      </c>
      <c r="C18" s="31" t="s">
        <v>38</v>
      </c>
      <c r="D18" s="36" t="str">
        <f>INDEX(C17:C20,D17)</f>
        <v>Евразия</v>
      </c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5"/>
    </row>
    <row r="19" spans="1:15" ht="18.75">
      <c r="A19" s="29"/>
      <c r="B19" s="30"/>
      <c r="C19" s="31" t="s">
        <v>39</v>
      </c>
      <c r="D19" s="36"/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5"/>
    </row>
    <row r="20" spans="1:15" ht="18.75">
      <c r="A20" s="29"/>
      <c r="B20" s="30"/>
      <c r="C20" s="31" t="s">
        <v>40</v>
      </c>
      <c r="D20" s="36"/>
      <c r="E20" s="33"/>
      <c r="F20" s="33"/>
      <c r="G20" s="33"/>
      <c r="H20" s="33"/>
      <c r="I20" s="33"/>
      <c r="J20" s="33"/>
      <c r="K20" s="33"/>
      <c r="L20" s="33"/>
      <c r="M20" s="34"/>
      <c r="N20" s="34"/>
      <c r="O20" s="35"/>
    </row>
    <row r="21" spans="1:15" ht="18.75">
      <c r="A21" s="37">
        <v>5</v>
      </c>
      <c r="B21" s="38" t="s">
        <v>59</v>
      </c>
      <c r="C21" s="39"/>
      <c r="D21" s="36"/>
      <c r="E21" s="33"/>
      <c r="F21" s="33"/>
      <c r="G21" s="33"/>
      <c r="H21" s="33"/>
      <c r="I21" s="33"/>
      <c r="J21" s="33"/>
      <c r="K21" s="33"/>
      <c r="L21" s="33"/>
      <c r="M21" s="34"/>
      <c r="N21" s="34"/>
      <c r="O21" s="35"/>
    </row>
    <row r="22" spans="1:15" ht="18.75">
      <c r="A22" s="29"/>
      <c r="B22" s="30"/>
      <c r="C22" s="31" t="s">
        <v>61</v>
      </c>
      <c r="D22" s="32">
        <f>MATCH(1,B22:B25,0)</f>
        <v>3</v>
      </c>
      <c r="E22" s="33"/>
      <c r="F22" s="33"/>
      <c r="G22" s="33"/>
      <c r="H22" s="33"/>
      <c r="I22" s="33"/>
      <c r="J22" s="33"/>
      <c r="K22" s="33"/>
      <c r="L22" s="33"/>
      <c r="M22" s="34"/>
      <c r="N22" s="34"/>
      <c r="O22" s="35"/>
    </row>
    <row r="23" spans="1:15" ht="18.75">
      <c r="A23" s="29"/>
      <c r="B23" s="30"/>
      <c r="C23" s="31" t="s">
        <v>62</v>
      </c>
      <c r="D23" s="36" t="str">
        <f>INDEX(C22:C25,D22)</f>
        <v>Мадагаскар</v>
      </c>
      <c r="E23" s="33"/>
      <c r="F23" s="33"/>
      <c r="G23" s="33"/>
      <c r="H23" s="33"/>
      <c r="I23" s="33"/>
      <c r="J23" s="33"/>
      <c r="K23" s="33"/>
      <c r="L23" s="33"/>
      <c r="M23" s="34"/>
      <c r="N23" s="34"/>
      <c r="O23" s="35"/>
    </row>
    <row r="24" spans="1:15" ht="18.75">
      <c r="A24" s="29"/>
      <c r="B24" s="30">
        <v>1</v>
      </c>
      <c r="C24" s="31" t="s">
        <v>60</v>
      </c>
      <c r="D24" s="36"/>
      <c r="E24" s="33"/>
      <c r="F24" s="33"/>
      <c r="G24" s="33"/>
      <c r="H24" s="33"/>
      <c r="I24" s="33"/>
      <c r="J24" s="33"/>
      <c r="K24" s="33"/>
      <c r="L24" s="33"/>
      <c r="M24" s="34"/>
      <c r="N24" s="34"/>
      <c r="O24" s="35"/>
    </row>
    <row r="25" spans="1:15" ht="18.75">
      <c r="A25" s="29"/>
      <c r="B25" s="30"/>
      <c r="C25" s="31" t="s">
        <v>63</v>
      </c>
      <c r="D25" s="36"/>
      <c r="E25" s="33"/>
      <c r="F25" s="33"/>
      <c r="G25" s="33"/>
      <c r="H25" s="33"/>
      <c r="I25" s="33"/>
      <c r="J25" s="33"/>
      <c r="K25" s="33"/>
      <c r="L25" s="33"/>
      <c r="M25" s="34"/>
      <c r="N25" s="34"/>
      <c r="O25" s="35"/>
    </row>
    <row r="26" spans="1:15" ht="18.75">
      <c r="A26" s="37">
        <v>6</v>
      </c>
      <c r="B26" s="38" t="s">
        <v>69</v>
      </c>
      <c r="C26" s="39"/>
      <c r="D26" s="36"/>
      <c r="E26" s="33"/>
      <c r="F26" s="33"/>
      <c r="G26" s="33"/>
      <c r="H26" s="33"/>
      <c r="I26" s="33"/>
      <c r="J26" s="33"/>
      <c r="K26" s="33"/>
      <c r="L26" s="33"/>
      <c r="M26" s="34"/>
      <c r="N26" s="34"/>
      <c r="O26" s="35"/>
    </row>
    <row r="27" spans="1:15" ht="18.75">
      <c r="A27" s="29"/>
      <c r="B27" s="30"/>
      <c r="C27" s="31" t="s">
        <v>34</v>
      </c>
      <c r="D27" s="32">
        <f>MATCH(1,B27:B30,0)</f>
        <v>2</v>
      </c>
      <c r="E27" s="33"/>
      <c r="F27" s="33"/>
      <c r="G27" s="33"/>
      <c r="H27" s="33"/>
      <c r="I27" s="33"/>
      <c r="J27" s="33"/>
      <c r="K27" s="33"/>
      <c r="L27" s="33"/>
      <c r="M27" s="34"/>
      <c r="N27" s="34"/>
      <c r="O27" s="35"/>
    </row>
    <row r="28" spans="1:15" ht="18.75">
      <c r="A28" s="29"/>
      <c r="B28" s="30">
        <v>1</v>
      </c>
      <c r="C28" s="31" t="s">
        <v>33</v>
      </c>
      <c r="D28" s="36" t="str">
        <f>INDEX(C27:C30,D27)</f>
        <v>Атлантический океан</v>
      </c>
      <c r="E28" s="33"/>
      <c r="F28" s="33"/>
      <c r="G28" s="33"/>
      <c r="H28" s="33"/>
      <c r="I28" s="33"/>
      <c r="J28" s="33"/>
      <c r="K28" s="33"/>
      <c r="L28" s="33"/>
      <c r="M28" s="34"/>
      <c r="N28" s="34"/>
      <c r="O28" s="35"/>
    </row>
    <row r="29" spans="1:15" ht="18.75">
      <c r="A29" s="29"/>
      <c r="B29" s="30"/>
      <c r="C29" s="31" t="s">
        <v>35</v>
      </c>
      <c r="D29" s="36"/>
      <c r="E29" s="33"/>
      <c r="F29" s="33"/>
      <c r="G29" s="33"/>
      <c r="H29" s="33"/>
      <c r="I29" s="33"/>
      <c r="J29" s="33"/>
      <c r="K29" s="33"/>
      <c r="L29" s="33"/>
      <c r="M29" s="34"/>
      <c r="N29" s="34"/>
      <c r="O29" s="35"/>
    </row>
    <row r="30" spans="1:15" ht="18.75">
      <c r="A30" s="29"/>
      <c r="B30" s="30"/>
      <c r="C30" s="31" t="s">
        <v>36</v>
      </c>
      <c r="D30" s="36"/>
      <c r="E30" s="33"/>
      <c r="F30" s="33"/>
      <c r="G30" s="33"/>
      <c r="H30" s="33"/>
      <c r="I30" s="33"/>
      <c r="J30" s="33"/>
      <c r="K30" s="33"/>
      <c r="L30" s="33"/>
      <c r="M30" s="34"/>
      <c r="N30" s="34"/>
      <c r="O30" s="35"/>
    </row>
    <row r="31" spans="1:15" ht="18.75">
      <c r="A31" s="37">
        <v>7</v>
      </c>
      <c r="B31" s="38" t="s">
        <v>26</v>
      </c>
      <c r="C31" s="39"/>
      <c r="D31" s="36"/>
      <c r="E31" s="33"/>
      <c r="F31" s="33"/>
      <c r="G31" s="33"/>
      <c r="H31" s="33"/>
      <c r="I31" s="33"/>
      <c r="J31" s="33"/>
      <c r="K31" s="33"/>
      <c r="L31" s="33"/>
      <c r="M31" s="34"/>
      <c r="N31" s="34"/>
      <c r="O31" s="35"/>
    </row>
    <row r="32" spans="1:15" ht="18.75">
      <c r="A32" s="29"/>
      <c r="B32" s="30"/>
      <c r="C32" s="31" t="s">
        <v>65</v>
      </c>
      <c r="D32" s="32">
        <f>MATCH(1,B32:B35,0)</f>
        <v>3</v>
      </c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5"/>
    </row>
    <row r="33" spans="1:15" ht="18.75">
      <c r="A33" s="29"/>
      <c r="B33" s="30"/>
      <c r="C33" s="31" t="s">
        <v>66</v>
      </c>
      <c r="D33" s="36" t="str">
        <f>INDEX(C32:C35,D32)</f>
        <v>Африка расположена в 4 полушариях</v>
      </c>
      <c r="E33" s="33"/>
      <c r="F33" s="33"/>
      <c r="G33" s="33"/>
      <c r="H33" s="33"/>
      <c r="I33" s="33"/>
      <c r="J33" s="33"/>
      <c r="K33" s="33"/>
      <c r="L33" s="33"/>
      <c r="M33" s="34"/>
      <c r="N33" s="34"/>
      <c r="O33" s="35"/>
    </row>
    <row r="34" spans="1:15" ht="18.75">
      <c r="A34" s="29"/>
      <c r="B34" s="30">
        <v>1</v>
      </c>
      <c r="C34" s="31" t="s">
        <v>67</v>
      </c>
      <c r="D34" s="36"/>
      <c r="E34" s="33"/>
      <c r="F34" s="33"/>
      <c r="G34" s="33"/>
      <c r="H34" s="33"/>
      <c r="I34" s="33"/>
      <c r="J34" s="33"/>
      <c r="K34" s="33"/>
      <c r="L34" s="33"/>
      <c r="M34" s="34"/>
      <c r="N34" s="34"/>
      <c r="O34" s="35"/>
    </row>
    <row r="35" spans="1:15" ht="18.75">
      <c r="A35" s="29"/>
      <c r="B35" s="30"/>
      <c r="C35" s="31" t="s">
        <v>68</v>
      </c>
      <c r="D35" s="36"/>
      <c r="E35" s="33"/>
      <c r="F35" s="33"/>
      <c r="G35" s="33"/>
      <c r="H35" s="33"/>
      <c r="I35" s="33"/>
      <c r="J35" s="33"/>
      <c r="K35" s="33"/>
      <c r="L35" s="33"/>
      <c r="M35" s="34"/>
      <c r="N35" s="34"/>
      <c r="O35" s="35"/>
    </row>
    <row r="36" spans="1:15" ht="18.75">
      <c r="A36" s="37">
        <v>8</v>
      </c>
      <c r="B36" s="38" t="s">
        <v>64</v>
      </c>
      <c r="C36" s="39"/>
      <c r="D36" s="36"/>
      <c r="E36" s="33"/>
      <c r="F36" s="33"/>
      <c r="G36" s="33"/>
      <c r="H36" s="33"/>
      <c r="I36" s="33"/>
      <c r="J36" s="33"/>
      <c r="K36" s="33"/>
      <c r="L36" s="33"/>
      <c r="M36" s="34"/>
      <c r="N36" s="34"/>
      <c r="O36" s="35"/>
    </row>
    <row r="37" spans="1:15" ht="18.75">
      <c r="A37" s="29"/>
      <c r="B37" s="30"/>
      <c r="C37" s="31" t="s">
        <v>50</v>
      </c>
      <c r="D37" s="32">
        <f>MATCH(1,B37:B40,0)</f>
        <v>2</v>
      </c>
      <c r="E37" s="33"/>
      <c r="F37" s="33"/>
      <c r="G37" s="33"/>
      <c r="H37" s="33"/>
      <c r="I37" s="33"/>
      <c r="J37" s="33"/>
      <c r="K37" s="33"/>
      <c r="L37" s="33"/>
      <c r="M37" s="34"/>
      <c r="N37" s="34"/>
      <c r="O37" s="35"/>
    </row>
    <row r="38" spans="1:15" ht="18.75">
      <c r="A38" s="29"/>
      <c r="B38" s="30">
        <v>1</v>
      </c>
      <c r="C38" s="31" t="s">
        <v>49</v>
      </c>
      <c r="D38" s="36" t="str">
        <f>INDEX(C37:C40,D37)</f>
        <v>Васко да Гама</v>
      </c>
      <c r="E38" s="33"/>
      <c r="F38" s="33"/>
      <c r="G38" s="33"/>
      <c r="H38" s="33"/>
      <c r="I38" s="33"/>
      <c r="J38" s="33"/>
      <c r="K38" s="33"/>
      <c r="L38" s="33"/>
      <c r="M38" s="34"/>
      <c r="N38" s="34"/>
      <c r="O38" s="35"/>
    </row>
    <row r="39" spans="1:15" ht="18.75">
      <c r="A39" s="29"/>
      <c r="B39" s="30"/>
      <c r="C39" s="31" t="s">
        <v>51</v>
      </c>
      <c r="D39" s="36"/>
      <c r="E39" s="33"/>
      <c r="F39" s="33"/>
      <c r="G39" s="33"/>
      <c r="H39" s="33"/>
      <c r="I39" s="33"/>
      <c r="J39" s="33"/>
      <c r="K39" s="33"/>
      <c r="L39" s="33"/>
      <c r="M39" s="34"/>
      <c r="N39" s="34"/>
      <c r="O39" s="35"/>
    </row>
    <row r="40" spans="1:15" ht="18.75">
      <c r="A40" s="29"/>
      <c r="B40" s="30"/>
      <c r="C40" s="31" t="s">
        <v>52</v>
      </c>
      <c r="D40" s="36"/>
      <c r="E40" s="33"/>
      <c r="F40" s="33"/>
      <c r="G40" s="33"/>
      <c r="H40" s="33"/>
      <c r="I40" s="33"/>
      <c r="J40" s="33"/>
      <c r="K40" s="33"/>
      <c r="L40" s="33"/>
      <c r="M40" s="34"/>
      <c r="N40" s="34"/>
      <c r="O40" s="35"/>
    </row>
    <row r="41" spans="1:15" ht="18.75">
      <c r="A41" s="37">
        <v>9</v>
      </c>
      <c r="B41" s="38" t="s">
        <v>32</v>
      </c>
      <c r="C41" s="39"/>
      <c r="D41" s="36"/>
      <c r="E41" s="33"/>
      <c r="F41" s="33"/>
      <c r="G41" s="33"/>
      <c r="H41" s="33"/>
      <c r="I41" s="33"/>
      <c r="J41" s="33"/>
      <c r="K41" s="33"/>
      <c r="L41" s="33"/>
      <c r="M41" s="34"/>
      <c r="N41" s="34"/>
      <c r="O41" s="35"/>
    </row>
    <row r="42" spans="1:15" ht="18.75">
      <c r="A42" s="29"/>
      <c r="B42" s="30"/>
      <c r="C42" s="31" t="s">
        <v>53</v>
      </c>
      <c r="D42" s="32">
        <f>MATCH(1,B42:B45,0)</f>
        <v>4</v>
      </c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18.75">
      <c r="A43" s="29"/>
      <c r="B43" s="30"/>
      <c r="C43" s="31" t="s">
        <v>49</v>
      </c>
      <c r="D43" s="36" t="str">
        <f>INDEX(C42:C45,D42)</f>
        <v>Давид Ливингстон</v>
      </c>
      <c r="E43" s="33"/>
      <c r="F43" s="33"/>
      <c r="G43" s="33"/>
      <c r="H43" s="33"/>
      <c r="I43" s="33"/>
      <c r="J43" s="33"/>
      <c r="K43" s="33"/>
      <c r="L43" s="33"/>
      <c r="M43" s="34"/>
      <c r="N43" s="34"/>
      <c r="O43" s="35"/>
    </row>
    <row r="44" spans="1:15" ht="18.75">
      <c r="A44" s="29"/>
      <c r="B44" s="30"/>
      <c r="C44" s="31" t="s">
        <v>55</v>
      </c>
      <c r="D44" s="36"/>
      <c r="E44" s="33"/>
      <c r="F44" s="33"/>
      <c r="G44" s="33"/>
      <c r="H44" s="33"/>
      <c r="I44" s="33"/>
      <c r="J44" s="33"/>
      <c r="K44" s="33"/>
      <c r="L44" s="33"/>
      <c r="M44" s="34"/>
      <c r="N44" s="34"/>
      <c r="O44" s="35"/>
    </row>
    <row r="45" spans="1:15" ht="18.75">
      <c r="A45" s="29"/>
      <c r="B45" s="30">
        <v>1</v>
      </c>
      <c r="C45" s="31" t="s">
        <v>54</v>
      </c>
      <c r="D45" s="36"/>
      <c r="E45" s="33"/>
      <c r="F45" s="33"/>
      <c r="G45" s="33"/>
      <c r="H45" s="33"/>
      <c r="I45" s="33"/>
      <c r="J45" s="33"/>
      <c r="K45" s="33"/>
      <c r="L45" s="33"/>
      <c r="M45" s="34"/>
      <c r="N45" s="34"/>
      <c r="O45" s="35"/>
    </row>
    <row r="46" spans="1:15" ht="18.75">
      <c r="A46" s="37">
        <v>10</v>
      </c>
      <c r="B46" s="38" t="s">
        <v>29</v>
      </c>
      <c r="C46" s="39"/>
      <c r="D46" s="36"/>
      <c r="E46" s="33"/>
      <c r="F46" s="33"/>
      <c r="G46" s="33"/>
      <c r="H46" s="33"/>
      <c r="I46" s="33"/>
      <c r="J46" s="33"/>
      <c r="K46" s="33"/>
      <c r="L46" s="33"/>
      <c r="M46" s="34"/>
      <c r="N46" s="34"/>
      <c r="O46" s="35"/>
    </row>
    <row r="47" spans="1:15" ht="18.75">
      <c r="A47" s="29"/>
      <c r="B47" s="30"/>
      <c r="C47" s="31" t="s">
        <v>55</v>
      </c>
      <c r="D47" s="32">
        <f>MATCH(1,B47:B50,0)</f>
        <v>2</v>
      </c>
      <c r="E47" s="33"/>
      <c r="F47" s="33"/>
      <c r="G47" s="33"/>
      <c r="H47" s="33"/>
      <c r="I47" s="33"/>
      <c r="J47" s="33"/>
      <c r="K47" s="33"/>
      <c r="L47" s="33"/>
      <c r="M47" s="34"/>
      <c r="N47" s="34"/>
      <c r="O47" s="35"/>
    </row>
    <row r="48" spans="1:15" ht="18.75">
      <c r="A48" s="29"/>
      <c r="B48" s="30">
        <v>1</v>
      </c>
      <c r="C48" s="31" t="s">
        <v>56</v>
      </c>
      <c r="D48" s="36" t="str">
        <f>INDEX(C47:C50,D47)</f>
        <v>Николай Вавилов</v>
      </c>
      <c r="E48" s="33"/>
      <c r="F48" s="33"/>
      <c r="G48" s="33"/>
      <c r="H48" s="33"/>
      <c r="I48" s="33"/>
      <c r="J48" s="33"/>
      <c r="K48" s="33"/>
      <c r="L48" s="33"/>
      <c r="M48" s="34"/>
      <c r="N48" s="34"/>
      <c r="O48" s="35"/>
    </row>
    <row r="49" spans="1:15" ht="18.75">
      <c r="A49" s="29"/>
      <c r="B49" s="30"/>
      <c r="C49" s="31" t="s">
        <v>57</v>
      </c>
      <c r="D49" s="36"/>
      <c r="E49" s="33"/>
      <c r="F49" s="33"/>
      <c r="G49" s="33"/>
      <c r="H49" s="33"/>
      <c r="I49" s="33"/>
      <c r="J49" s="33"/>
      <c r="K49" s="33"/>
      <c r="L49" s="33"/>
      <c r="M49" s="34"/>
      <c r="N49" s="34"/>
      <c r="O49" s="35"/>
    </row>
    <row r="50" spans="1:15" ht="19.5" thickBot="1">
      <c r="A50" s="40"/>
      <c r="B50" s="41"/>
      <c r="C50" s="42" t="s">
        <v>58</v>
      </c>
      <c r="D50" s="43"/>
      <c r="E50" s="44"/>
      <c r="F50" s="44"/>
      <c r="G50" s="44"/>
      <c r="H50" s="44"/>
      <c r="I50" s="44"/>
      <c r="J50" s="44"/>
      <c r="K50" s="44"/>
      <c r="L50" s="44"/>
      <c r="M50" s="45"/>
      <c r="N50" s="45"/>
      <c r="O50" s="46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I13" sqref="I13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58" t="s">
        <v>11</v>
      </c>
      <c r="B1" s="58"/>
      <c r="C1" s="58"/>
      <c r="D1" s="58"/>
      <c r="E1" s="58"/>
      <c r="F1" s="58"/>
      <c r="G1" s="58"/>
    </row>
    <row r="2" spans="1:2" ht="14.25">
      <c r="A2" s="19"/>
      <c r="B2" s="19"/>
    </row>
    <row r="3" spans="1:7" ht="14.25">
      <c r="A3" s="21">
        <v>1</v>
      </c>
      <c r="B3" s="59" t="s">
        <v>12</v>
      </c>
      <c r="C3" s="59"/>
      <c r="D3" s="59"/>
      <c r="E3" s="59"/>
      <c r="F3" s="59"/>
      <c r="G3" s="59"/>
    </row>
    <row r="4" spans="1:7" ht="14.25">
      <c r="A4" s="21">
        <v>2</v>
      </c>
      <c r="B4" s="59" t="s">
        <v>13</v>
      </c>
      <c r="C4" s="59"/>
      <c r="D4" s="59"/>
      <c r="E4" s="59"/>
      <c r="F4" s="59"/>
      <c r="G4" s="59"/>
    </row>
    <row r="5" spans="1:7" ht="14.25">
      <c r="A5" s="21">
        <v>3</v>
      </c>
      <c r="B5" s="59" t="s">
        <v>14</v>
      </c>
      <c r="C5" s="59"/>
      <c r="D5" s="59"/>
      <c r="E5" s="59"/>
      <c r="F5" s="59"/>
      <c r="G5" s="59"/>
    </row>
    <row r="6" spans="1:7" ht="14.25">
      <c r="A6" s="21">
        <v>4</v>
      </c>
      <c r="B6" s="59" t="s">
        <v>15</v>
      </c>
      <c r="C6" s="59"/>
      <c r="D6" s="59"/>
      <c r="E6" s="59"/>
      <c r="F6" s="59"/>
      <c r="G6" s="59"/>
    </row>
    <row r="7" spans="1:7" ht="14.25">
      <c r="A7" s="21">
        <v>5</v>
      </c>
      <c r="B7" s="59" t="s">
        <v>16</v>
      </c>
      <c r="C7" s="59"/>
      <c r="D7" s="59"/>
      <c r="E7" s="59"/>
      <c r="F7" s="59"/>
      <c r="G7" s="59"/>
    </row>
    <row r="8" spans="1:7" ht="14.25">
      <c r="A8" s="21">
        <v>6</v>
      </c>
      <c r="B8" s="59" t="s">
        <v>17</v>
      </c>
      <c r="C8" s="59"/>
      <c r="D8" s="59"/>
      <c r="E8" s="59"/>
      <c r="F8" s="59"/>
      <c r="G8" s="59"/>
    </row>
    <row r="9" spans="1:7" ht="12.75">
      <c r="A9" s="18"/>
      <c r="B9" s="18"/>
      <c r="C9" s="18"/>
      <c r="D9" s="18"/>
      <c r="E9" s="18"/>
      <c r="F9" s="18"/>
      <c r="G9" s="18"/>
    </row>
    <row r="10" spans="1:7" ht="15.75">
      <c r="A10" s="57" t="s">
        <v>18</v>
      </c>
      <c r="B10" s="57"/>
      <c r="C10" s="57"/>
      <c r="D10" s="57"/>
      <c r="E10" s="57"/>
      <c r="F10" s="57"/>
      <c r="G10" s="57"/>
    </row>
    <row r="11" spans="1:7" ht="14.25">
      <c r="A11" s="18"/>
      <c r="B11" s="20" t="s">
        <v>19</v>
      </c>
      <c r="C11" s="18"/>
      <c r="D11" s="18"/>
      <c r="E11" s="18"/>
      <c r="F11" s="18"/>
      <c r="G11" s="18"/>
    </row>
    <row r="12" spans="1:7" ht="14.25">
      <c r="A12" s="18"/>
      <c r="B12" s="20" t="s">
        <v>20</v>
      </c>
      <c r="C12" s="18"/>
      <c r="D12" s="18"/>
      <c r="E12" s="18"/>
      <c r="F12" s="18"/>
      <c r="G12" s="18"/>
    </row>
    <row r="13" spans="1:7" ht="28.5">
      <c r="A13" s="18"/>
      <c r="B13" s="20" t="s">
        <v>21</v>
      </c>
      <c r="C13" s="18"/>
      <c r="D13" s="18"/>
      <c r="E13" s="18"/>
      <c r="F13" s="18"/>
      <c r="G13" s="18"/>
    </row>
    <row r="14" spans="1:7" ht="28.5">
      <c r="A14" s="18"/>
      <c r="B14" s="20" t="s">
        <v>22</v>
      </c>
      <c r="C14" s="18"/>
      <c r="D14" s="18"/>
      <c r="E14" s="18"/>
      <c r="F14" s="18"/>
      <c r="G14" s="18"/>
    </row>
    <row r="15" spans="1:7" ht="28.5">
      <c r="A15" s="18"/>
      <c r="B15" s="20" t="s">
        <v>23</v>
      </c>
      <c r="C15" s="18"/>
      <c r="D15" s="18"/>
      <c r="E15" s="18"/>
      <c r="F15" s="18"/>
      <c r="G15" s="18"/>
    </row>
    <row r="29" spans="2:9" ht="12.75">
      <c r="B29" t="s">
        <v>24</v>
      </c>
      <c r="C29" s="56" t="s">
        <v>25</v>
      </c>
      <c r="D29" s="56"/>
      <c r="E29" s="56"/>
      <c r="F29" s="56"/>
      <c r="G29" s="56"/>
      <c r="H29" s="56"/>
      <c r="I29" s="56"/>
    </row>
    <row r="30" spans="3:9" ht="12.75">
      <c r="C30" s="56"/>
      <c r="D30" s="56"/>
      <c r="E30" s="56"/>
      <c r="F30" s="56"/>
      <c r="G30" s="56"/>
      <c r="H30" s="56"/>
      <c r="I30" s="56"/>
    </row>
    <row r="31" spans="3:9" ht="12.75">
      <c r="C31" s="56"/>
      <c r="D31" s="56"/>
      <c r="E31" s="56"/>
      <c r="F31" s="56"/>
      <c r="G31" s="56"/>
      <c r="H31" s="56"/>
      <c r="I31" s="56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Елена</cp:lastModifiedBy>
  <cp:lastPrinted>2003-03-02T22:35:20Z</cp:lastPrinted>
  <dcterms:created xsi:type="dcterms:W3CDTF">2003-02-28T19:49:25Z</dcterms:created>
  <dcterms:modified xsi:type="dcterms:W3CDTF">2013-11-14T14:36:44Z</dcterms:modified>
  <cp:category/>
  <cp:version/>
  <cp:contentType/>
  <cp:contentStatus/>
</cp:coreProperties>
</file>